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9564"/>
  </bookViews>
  <sheets>
    <sheet name="Ranking Sheet" sheetId="7" r:id="rId1"/>
    <sheet name="Ranked Order" sheetId="8" r:id="rId2"/>
    <sheet name="One Pagers" sheetId="6" r:id="rId3"/>
    <sheet name="Work Plans" sheetId="3" r:id="rId4"/>
  </sheets>
  <definedNames>
    <definedName name="_xlnm._FilterDatabase" localSheetId="1" hidden="1">'Ranked Order'!$C$8:$S$49</definedName>
    <definedName name="_xlnm._FilterDatabase" localSheetId="0" hidden="1">'Ranking Sheet'!$B$8:$R$52</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_xlnm.Print_Titles" localSheetId="1">'Ranked Order'!$8:$8</definedName>
    <definedName name="_xlnm.Print_Titles" localSheetId="0">'Ranking Sheet'!$8:$8</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I16" i="8"/>
  <c r="I17" s="1"/>
  <c r="I18" s="1"/>
  <c r="I19" s="1"/>
  <c r="I20" s="1"/>
  <c r="I21" s="1"/>
  <c r="I22" s="1"/>
  <c r="I23" s="1"/>
  <c r="I24" s="1"/>
  <c r="I25" s="1"/>
  <c r="I26" s="1"/>
  <c r="I27" s="1"/>
  <c r="I28" s="1"/>
  <c r="I29" s="1"/>
  <c r="I30" s="1"/>
  <c r="I31" s="1"/>
  <c r="I32" s="1"/>
  <c r="I33" s="1"/>
  <c r="I34" s="1"/>
  <c r="I35" s="1"/>
  <c r="I36" s="1"/>
  <c r="I37" s="1"/>
  <c r="I38" s="1"/>
  <c r="I39" s="1"/>
  <c r="I40" s="1"/>
  <c r="I41" s="1"/>
  <c r="I42" s="1"/>
  <c r="I43" s="1"/>
  <c r="I44" s="1"/>
  <c r="I45" s="1"/>
  <c r="I46" s="1"/>
  <c r="I47" s="1"/>
  <c r="I48" s="1"/>
  <c r="I49" s="1"/>
  <c r="I50" s="1"/>
  <c r="I51" s="1"/>
  <c r="I52" s="1"/>
  <c r="I53" s="1"/>
  <c r="I54" s="1"/>
  <c r="I55" s="1"/>
  <c r="I15"/>
  <c r="I14"/>
  <c r="V55"/>
  <c r="V54"/>
  <c r="V53"/>
  <c r="V52"/>
  <c r="V19"/>
  <c r="V31"/>
  <c r="V27"/>
  <c r="V24"/>
  <c r="V23"/>
  <c r="V26"/>
  <c r="V18"/>
  <c r="V45"/>
  <c r="V43"/>
  <c r="V36"/>
  <c r="V33"/>
  <c r="V21"/>
  <c r="V30"/>
  <c r="V39"/>
  <c r="V42"/>
  <c r="V51"/>
  <c r="V48"/>
  <c r="V35"/>
  <c r="V47"/>
  <c r="V38"/>
  <c r="V41"/>
  <c r="V20"/>
  <c r="V37"/>
  <c r="V29"/>
  <c r="V17"/>
  <c r="V16"/>
  <c r="V46"/>
  <c r="V25"/>
  <c r="V40"/>
  <c r="V34"/>
  <c r="V28"/>
  <c r="V15"/>
  <c r="V14"/>
  <c r="V44"/>
  <c r="V50"/>
  <c r="V49"/>
  <c r="V22"/>
  <c r="V32"/>
  <c r="A53"/>
  <c r="A54" s="1"/>
  <c r="A55" s="1"/>
  <c r="A52"/>
  <c r="H54" i="7"/>
  <c r="H55" s="1"/>
  <c r="H56" s="1"/>
  <c r="H57" s="1"/>
  <c r="U57"/>
  <c r="U56"/>
  <c r="U55"/>
  <c r="U54"/>
  <c r="G59"/>
  <c r="A14" i="8"/>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Y55"/>
  <c r="Y54"/>
  <c r="V10"/>
  <c r="I10"/>
  <c r="I11" s="1"/>
  <c r="U44" i="7"/>
  <c r="U32"/>
  <c r="X61" l="1"/>
  <c r="X60"/>
  <c r="U53"/>
  <c r="U52"/>
  <c r="U51"/>
  <c r="U50"/>
  <c r="U49"/>
  <c r="U48"/>
  <c r="U47"/>
  <c r="U46"/>
  <c r="U45"/>
  <c r="U43"/>
  <c r="U42"/>
  <c r="U41"/>
  <c r="U40"/>
  <c r="U39"/>
  <c r="U38"/>
  <c r="U37"/>
  <c r="U36"/>
  <c r="U35"/>
  <c r="U34"/>
  <c r="U33"/>
  <c r="U31"/>
  <c r="U30"/>
  <c r="U29"/>
  <c r="U28"/>
  <c r="U27"/>
  <c r="U26"/>
  <c r="U25"/>
  <c r="U24"/>
  <c r="U23"/>
  <c r="U22"/>
  <c r="U21"/>
  <c r="U20"/>
  <c r="U19"/>
  <c r="U18"/>
  <c r="U17"/>
  <c r="U16"/>
  <c r="U15"/>
  <c r="U14"/>
  <c r="U10"/>
  <c r="H10"/>
  <c r="H11" s="1"/>
  <c r="H14" s="1"/>
  <c r="H15" s="1"/>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l="1"/>
  <c r="H47" s="1"/>
  <c r="H48" s="1"/>
  <c r="H49" s="1"/>
  <c r="H50" s="1"/>
  <c r="H51" s="1"/>
  <c r="H52" s="1"/>
  <c r="H53" s="1"/>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alcChain>
</file>

<file path=xl/sharedStrings.xml><?xml version="1.0" encoding="utf-8"?>
<sst xmlns="http://schemas.openxmlformats.org/spreadsheetml/2006/main" count="853" uniqueCount="433">
  <si>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</si>
  <si>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</si>
  <si>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</si>
  <si>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</si>
  <si>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</si>
  <si>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</si>
  <si>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</si>
  <si>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</si>
  <si>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</si>
  <si>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</si>
  <si>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</si>
  <si>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</si>
  <si>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</si>
  <si>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</si>
  <si>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</si>
  <si>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</si>
  <si>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</si>
  <si>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</si>
  <si>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</si>
  <si>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</si>
  <si>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</si>
  <si>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</si>
  <si>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</si>
  <si>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</si>
  <si>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</si>
  <si>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</si>
  <si>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</si>
  <si>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</si>
  <si>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</si>
  <si>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</si>
  <si>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</si>
  <si>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</si>
  <si>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</si>
  <si>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</si>
  <si>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</si>
  <si>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</si>
  <si>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</si>
  <si>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</si>
  <si>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</si>
  <si>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</si>
  <si>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</si>
  <si>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</si>
  <si>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</si>
  <si>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</si>
  <si>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Adult fishways &amp; AWS study</t>
  </si>
  <si>
    <t>Juvenile bypass facility - phase  1B</t>
  </si>
  <si>
    <t>Direct Injury to Adults over TSW's and thru Turbines</t>
  </si>
  <si>
    <t>Adult salmon migration studies - Lower River</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</si>
  <si>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</si>
  <si>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</si>
  <si>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</si>
  <si>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</si>
  <si>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</si>
  <si>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</si>
  <si>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</si>
  <si>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</si>
  <si>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</si>
  <si>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</si>
  <si>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</si>
  <si>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</si>
  <si>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</si>
  <si>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</si>
  <si>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</si>
  <si>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</si>
  <si>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</si>
  <si>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</si>
  <si>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</si>
  <si>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</si>
  <si>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</si>
  <si>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</si>
  <si>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</si>
  <si>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</si>
  <si>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</si>
  <si>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</si>
  <si>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</si>
  <si>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</si>
  <si>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</si>
  <si>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</si>
  <si>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</si>
  <si>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</si>
  <si>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</si>
  <si>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</si>
  <si>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</si>
  <si>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</si>
  <si>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</si>
  <si>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</si>
  <si>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</si>
  <si>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</si>
  <si>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</si>
  <si>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</si>
  <si>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</si>
  <si>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</si>
  <si>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</si>
  <si>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</si>
  <si>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M</t>
  </si>
  <si>
    <t>CRFM FY15 RANKING SPREADSHEET</t>
  </si>
  <si>
    <t>FY15 Estimate (000's)</t>
  </si>
  <si>
    <t>FY15 Cumulative Based on Current Schedules (000's)</t>
  </si>
  <si>
    <t>Separate Line Item in PBUD</t>
  </si>
  <si>
    <t>Estuary Habitat Studies (PBUD Includes Language for Additional Authority)</t>
  </si>
  <si>
    <t>Ice Harbor Turbine Runner Replacement - CRFM Portion</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</si>
  <si>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</si>
  <si>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</si>
  <si>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</si>
  <si>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</si>
  <si>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</si>
  <si>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</si>
  <si>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 xml:space="preserve">PSE - Follow Up on Near Miss </t>
  </si>
  <si>
    <t>McNary TSW - TSW1a Closure Leaf Seal, Hoist Stilts and Deck Mods</t>
  </si>
  <si>
    <t>Adult Fallback Passage Efficiency Study</t>
  </si>
  <si>
    <t>Snake River Intake Gate Closure - Reinstate 10 Minute Criteria</t>
  </si>
  <si>
    <t>Requires enactment by Congress of legislative proposal in PBUD.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</si>
  <si>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</si>
  <si>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</si>
  <si>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</si>
  <si>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</si>
  <si>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</si>
  <si>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</si>
  <si>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</si>
  <si>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</si>
  <si>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</si>
  <si>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</si>
  <si>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</si>
  <si>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</si>
  <si>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</si>
  <si>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</si>
  <si>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</si>
  <si>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</si>
  <si>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</si>
  <si>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</si>
  <si>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</si>
  <si>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</si>
  <si>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</si>
  <si>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</si>
  <si>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</si>
  <si>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</si>
  <si>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</si>
  <si>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</si>
  <si>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</si>
  <si>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</si>
  <si>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</si>
  <si>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</si>
  <si>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</si>
  <si>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</si>
  <si>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</si>
  <si>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</si>
  <si>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</si>
  <si>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</si>
  <si>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</si>
  <si>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</si>
  <si>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</si>
  <si>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</si>
  <si>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</si>
  <si>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</si>
  <si>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</si>
  <si>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</si>
  <si>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</si>
  <si>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</si>
  <si>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</si>
  <si>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</si>
  <si>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</si>
  <si>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</si>
  <si>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</si>
  <si>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</si>
  <si>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</si>
  <si>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</si>
  <si>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</si>
  <si>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</si>
  <si>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</si>
  <si>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</si>
  <si>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</si>
  <si>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</si>
  <si>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</si>
  <si>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</si>
  <si>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</si>
  <si>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</si>
  <si>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</si>
  <si>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</si>
  <si>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</si>
  <si>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</si>
  <si>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</si>
  <si>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</si>
  <si>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</si>
  <si>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</si>
  <si>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</si>
  <si>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</si>
  <si>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</si>
  <si>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</si>
  <si>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</si>
  <si>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</si>
  <si>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</si>
  <si>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</si>
  <si>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</si>
  <si>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</si>
  <si>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</si>
  <si>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</si>
  <si>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</si>
  <si>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</si>
  <si>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</si>
  <si>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</si>
  <si>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</si>
  <si>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</si>
  <si>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</si>
  <si>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</si>
  <si>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</si>
  <si>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</si>
  <si>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</si>
  <si>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</si>
  <si>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</si>
  <si>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</si>
  <si>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</si>
  <si>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</si>
  <si>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</si>
  <si>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</si>
  <si>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</si>
  <si>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</si>
  <si>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</si>
  <si>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</si>
  <si>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</si>
  <si>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</si>
  <si>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</si>
  <si>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</si>
  <si>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</si>
  <si>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</si>
  <si>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</si>
  <si>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</si>
  <si>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</si>
  <si>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</si>
  <si>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</si>
  <si>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</si>
  <si>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</si>
  <si>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</si>
  <si>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</si>
  <si>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</si>
  <si>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</si>
  <si>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</si>
  <si>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</si>
  <si>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</si>
  <si>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</si>
  <si>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</si>
  <si>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</si>
  <si>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</si>
  <si>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</si>
  <si>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</si>
  <si>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</si>
  <si>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</si>
  <si>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</si>
  <si>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</si>
  <si>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</si>
  <si>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</si>
  <si>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</si>
  <si>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</si>
  <si>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</si>
  <si>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</si>
  <si>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</si>
  <si>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</si>
  <si>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</si>
  <si>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</si>
  <si>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</si>
  <si>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</si>
  <si>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</si>
  <si>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</si>
  <si>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</si>
  <si>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</si>
  <si>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</si>
  <si>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</si>
  <si>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</si>
  <si>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</si>
  <si>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</si>
  <si>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</si>
  <si>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</si>
  <si>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</si>
  <si>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</si>
  <si>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</si>
  <si>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</si>
  <si>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</si>
  <si>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</si>
  <si>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</si>
  <si>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</si>
  <si>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</si>
  <si>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</si>
  <si>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</si>
  <si>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</si>
  <si>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</si>
  <si>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</si>
  <si>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</si>
  <si>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</si>
  <si>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</si>
  <si>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</si>
  <si>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</si>
  <si>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</si>
  <si>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</si>
  <si>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</si>
  <si>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</si>
  <si>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</si>
  <si>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</si>
  <si>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</si>
  <si>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</si>
  <si>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</si>
  <si>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</si>
  <si>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</si>
  <si>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</si>
  <si>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</si>
  <si>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</si>
  <si>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</si>
  <si>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</si>
  <si>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</si>
  <si>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</si>
  <si>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</si>
  <si>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</si>
  <si>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</si>
  <si>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</si>
  <si>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</si>
  <si>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</si>
  <si>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</si>
  <si>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</si>
  <si>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</si>
  <si>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</si>
  <si>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</si>
  <si>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</si>
  <si>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</si>
  <si>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</si>
  <si>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</si>
  <si>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</si>
  <si>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</si>
  <si>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</si>
  <si>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</si>
  <si>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</si>
  <si>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</si>
  <si>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</si>
  <si>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</si>
  <si>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</si>
  <si>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</si>
  <si>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</si>
  <si>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</si>
  <si>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</si>
  <si>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</si>
  <si>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</si>
  <si>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</si>
  <si>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</si>
  <si>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</si>
  <si>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</si>
  <si>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</si>
  <si>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</si>
  <si>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</si>
  <si>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</si>
  <si>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</si>
  <si>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</si>
  <si>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</si>
  <si>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</si>
  <si>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</si>
  <si>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</si>
  <si>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</si>
  <si>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</si>
  <si>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</si>
  <si>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</si>
  <si>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</si>
  <si>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</si>
  <si>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</si>
  <si>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</si>
  <si>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</si>
  <si>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</si>
  <si>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</si>
  <si>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</si>
  <si>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</si>
  <si>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</si>
  <si>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</si>
  <si>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</si>
  <si>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</si>
  <si>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</si>
  <si>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</si>
  <si>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</si>
  <si>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</si>
  <si>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</si>
  <si>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</si>
  <si>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</si>
  <si>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</si>
  <si>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</si>
  <si>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EST_P_12_01_EST_P_15_01</t>
  </si>
  <si>
    <t>SPE_W_15_1</t>
  </si>
  <si>
    <t>TSP_W_15_1</t>
  </si>
  <si>
    <t>SPE_W_15_2_SPE_W_15_3</t>
  </si>
  <si>
    <t>Assumes that NOAA test results are positive and NWW can move forward with design sometime in FY15.</t>
  </si>
  <si>
    <t xml:space="preserve">Performance Verification Monitoring (Electrical Upgrades to Support Future Evaluations) </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</si>
  <si>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</si>
  <si>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</si>
  <si>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</si>
  <si>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</si>
  <si>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</si>
  <si>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</si>
  <si>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</si>
  <si>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</si>
  <si>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</si>
  <si>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</si>
  <si>
    <t>Adjustable Spillway Weir II (Re-Solicitation)</t>
  </si>
  <si>
    <t xml:space="preserve">FY2015 Senate Report - - $69.0 M FCRPS and Willamette, $2.0 M Lamprey </t>
  </si>
  <si>
    <t>FY 2015 Work Plan - TBD</t>
  </si>
  <si>
    <t>18A</t>
  </si>
  <si>
    <t xml:space="preserve">Post Construction Evaluation - Adult Ladder Temperature Measures </t>
  </si>
  <si>
    <t>Added per FFDRWG Discussion on 21 August</t>
  </si>
  <si>
    <t>Don Edwards Tern Island Construction awarded on October 10th.</t>
  </si>
  <si>
    <t xml:space="preserve">ASW Contract has been terminated.  Based on RFI's received and long term Project Operations concerns, will redesign hoist mechanism from screw type to wire-rope.  Because of resource availability, contract targeted for award 1st Q FY16.  </t>
  </si>
  <si>
    <t>Due to resource availability design will be by A/E.</t>
  </si>
  <si>
    <t xml:space="preserve">Contract will only provide hoist stilts and deck modifications.  Separate contract in FY16 will be required for new gate top leaf's. </t>
  </si>
  <si>
    <t>FY14 Year End Turbine Intake Study deferred to October to fund LGR JFF contract.</t>
  </si>
  <si>
    <t>Hydroacoustic fallback study award deferred from FY14 year end to October to fund LGR JFF contract.</t>
  </si>
  <si>
    <t>Revised cost reflects contractor proposal for impacts due to restricted work hours.</t>
  </si>
  <si>
    <t>Spillway Chute and Deflector Mod (SAEDC and contract mods)</t>
  </si>
  <si>
    <t>Current budget only accounts for on-going work (IH trap and LMO Adult PIT electrical, close out of existing work)</t>
  </si>
  <si>
    <t>ID - 4 for transport; 1 for project specific (Avg does not consider ID)</t>
  </si>
  <si>
    <t>Deferred</t>
  </si>
  <si>
    <t>District</t>
  </si>
  <si>
    <t>P</t>
  </si>
  <si>
    <t>P/W</t>
  </si>
  <si>
    <t>W</t>
  </si>
  <si>
    <t xml:space="preserve">SUBTOTAL </t>
  </si>
  <si>
    <t>Spillwall Repair</t>
  </si>
  <si>
    <t>LMN Spillway Weir Boat Barrier (contract))</t>
  </si>
  <si>
    <t>30A</t>
  </si>
  <si>
    <t>Project COP Completions/Updates</t>
  </si>
  <si>
    <t>VAR</t>
  </si>
  <si>
    <t xml:space="preserve">Transportation COP </t>
  </si>
  <si>
    <t>Solicitation cancelled at end of FY14 to fund LGR JFF contract. USED FY14 RANKINGS</t>
  </si>
  <si>
    <t>Used Initial Scores for all agencies.</t>
  </si>
  <si>
    <t>Performance Verification Monitoring (Cost for Power Supply and Continued Coordination of Spill Operations)</t>
  </si>
  <si>
    <t>Continue coordination of spill operation in FY15</t>
  </si>
  <si>
    <t>Ranked Order</t>
  </si>
  <si>
    <t>Version 5.0</t>
  </si>
  <si>
    <t>Investigate Study Assumptions For Use of Downsized JSATs Tag for SR PSE</t>
  </si>
  <si>
    <t>Pilot Study For Use of Downsized JSATs Tag for SR PSE</t>
  </si>
  <si>
    <t>Steelhead Fallback Synthesis Report</t>
  </si>
  <si>
    <t>Feasibility of PIT Monitoring at B1 and The Dalles Sluiceways</t>
  </si>
  <si>
    <t>FY2015 Omnibus - $71.0 M FCRPS, Willamette and Lamprey</t>
  </si>
</sst>
</file>

<file path=xl/styles.xml><?xml version="1.0" encoding="utf-8"?>
<styleSheet xmlns="http://schemas.openxmlformats.org/spreadsheetml/2006/main">
  <numFmts count="2">
    <numFmt numFmtId="164" formatCode="[$-409]mmmm\ d\,\ yyyy;@"/>
    <numFmt numFmtId="165" formatCode="0.0"/>
  </numFmts>
  <fonts count="19">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21">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59999389629810485"/>
        <bgColor indexed="64"/>
      </patternFill>
    </fill>
    <fill>
      <patternFill patternType="solid">
        <fgColor theme="4"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8" fillId="0" borderId="0"/>
    <xf numFmtId="0" fontId="13" fillId="0" borderId="0" applyNumberFormat="0" applyFill="0" applyBorder="0" applyAlignment="0" applyProtection="0">
      <alignment vertical="top"/>
      <protection locked="0"/>
    </xf>
  </cellStyleXfs>
  <cellXfs count="200">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3" fontId="0" fillId="0" borderId="1" xfId="0" applyNumberFormat="1"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0" fontId="7" fillId="0" borderId="1" xfId="0" applyFont="1" applyFill="1" applyBorder="1" applyAlignment="1">
      <alignment horizontal="center" vertical="top"/>
    </xf>
    <xf numFmtId="0" fontId="6"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0" fillId="13" borderId="10" xfId="2" applyFont="1" applyFill="1" applyBorder="1" applyAlignment="1">
      <alignment horizontal="center" vertical="center" textRotation="90"/>
    </xf>
    <xf numFmtId="0" fontId="10" fillId="0" borderId="11" xfId="2" applyFont="1" applyBorder="1" applyAlignment="1">
      <alignment horizontal="center" vertical="center" textRotation="90"/>
    </xf>
    <xf numFmtId="0" fontId="10" fillId="13" borderId="11" xfId="2" applyFont="1" applyFill="1" applyBorder="1" applyAlignment="1">
      <alignment horizontal="center" vertical="center" textRotation="90"/>
    </xf>
    <xf numFmtId="0" fontId="10" fillId="14" borderId="12" xfId="2" applyFont="1" applyFill="1" applyBorder="1" applyAlignment="1">
      <alignment horizontal="center" vertical="center" textRotation="90"/>
    </xf>
    <xf numFmtId="0" fontId="10" fillId="0" borderId="7" xfId="2" applyFont="1" applyBorder="1" applyAlignment="1">
      <alignment horizontal="center" vertical="center" wrapText="1"/>
    </xf>
    <xf numFmtId="0" fontId="11"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3" fontId="6"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1" xfId="0"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0" fontId="11" fillId="0" borderId="0" xfId="2" applyFont="1" applyFill="1"/>
    <xf numFmtId="0" fontId="11" fillId="0" borderId="0" xfId="2" applyFont="1" applyFill="1" applyAlignment="1">
      <alignment horizontal="left" vertical="top" wrapText="1"/>
    </xf>
    <xf numFmtId="0" fontId="11" fillId="0" borderId="0" xfId="2" applyFont="1" applyFill="1" applyAlignment="1">
      <alignment horizontal="center" vertical="center"/>
    </xf>
    <xf numFmtId="0" fontId="11" fillId="0" borderId="0" xfId="2" applyFont="1" applyAlignment="1">
      <alignment vertical="center" wrapText="1"/>
    </xf>
    <xf numFmtId="0" fontId="11" fillId="0" borderId="0" xfId="2" applyFont="1" applyAlignment="1">
      <alignment horizontal="center" vertical="center" wrapText="1"/>
    </xf>
    <xf numFmtId="0" fontId="11" fillId="0" borderId="0" xfId="2" applyFont="1"/>
    <xf numFmtId="0" fontId="11" fillId="0" borderId="23" xfId="2" applyFont="1" applyBorder="1" applyAlignment="1">
      <alignment horizontal="left" vertical="top" wrapText="1"/>
    </xf>
    <xf numFmtId="165" fontId="10" fillId="14" borderId="31" xfId="2" applyNumberFormat="1" applyFont="1" applyFill="1" applyBorder="1" applyAlignment="1">
      <alignment horizontal="center" vertical="center"/>
    </xf>
    <xf numFmtId="0" fontId="11" fillId="13" borderId="22" xfId="2" applyFont="1" applyFill="1" applyBorder="1" applyAlignment="1">
      <alignment horizontal="center" vertical="center"/>
    </xf>
    <xf numFmtId="0" fontId="11" fillId="0" borderId="22" xfId="2" applyFont="1" applyBorder="1" applyAlignment="1">
      <alignment horizontal="center" vertical="center"/>
    </xf>
    <xf numFmtId="0" fontId="11" fillId="0" borderId="22" xfId="2" applyFont="1" applyBorder="1" applyAlignment="1">
      <alignment vertical="center" wrapText="1"/>
    </xf>
    <xf numFmtId="0" fontId="11" fillId="0" borderId="22" xfId="2" applyFont="1" applyBorder="1" applyAlignment="1">
      <alignment horizontal="center" vertical="center" wrapText="1"/>
    </xf>
    <xf numFmtId="0" fontId="14" fillId="0" borderId="21" xfId="2" applyFont="1" applyFill="1" applyBorder="1" applyAlignment="1">
      <alignment vertical="center"/>
    </xf>
    <xf numFmtId="165" fontId="10" fillId="14" borderId="18" xfId="2" applyNumberFormat="1" applyFont="1" applyFill="1" applyBorder="1" applyAlignment="1">
      <alignment horizontal="center" vertical="center"/>
    </xf>
    <xf numFmtId="0" fontId="11" fillId="13" borderId="17" xfId="2" applyFont="1" applyFill="1" applyBorder="1" applyAlignment="1">
      <alignment horizontal="center" vertical="center"/>
    </xf>
    <xf numFmtId="0" fontId="11" fillId="0" borderId="17" xfId="2" applyFont="1" applyBorder="1" applyAlignment="1">
      <alignment horizontal="center" vertical="center"/>
    </xf>
    <xf numFmtId="0" fontId="11" fillId="0" borderId="17" xfId="2" applyNumberFormat="1" applyFont="1" applyBorder="1" applyAlignment="1">
      <alignment vertical="center" wrapText="1"/>
    </xf>
    <xf numFmtId="0" fontId="11" fillId="0" borderId="17" xfId="2" applyFont="1" applyBorder="1" applyAlignment="1">
      <alignment horizontal="center" vertical="center" wrapText="1"/>
    </xf>
    <xf numFmtId="0" fontId="14" fillId="0" borderId="27" xfId="2" applyFont="1" applyFill="1" applyBorder="1" applyAlignment="1">
      <alignment vertical="center"/>
    </xf>
    <xf numFmtId="0" fontId="11" fillId="0" borderId="17" xfId="2" applyFont="1" applyBorder="1" applyAlignment="1">
      <alignment vertical="center" wrapText="1"/>
    </xf>
    <xf numFmtId="0" fontId="14" fillId="0" borderId="19" xfId="2" applyFont="1" applyFill="1" applyBorder="1" applyAlignment="1">
      <alignment vertical="center"/>
    </xf>
    <xf numFmtId="0" fontId="15" fillId="0" borderId="30" xfId="3" applyFont="1" applyBorder="1" applyAlignment="1" applyProtection="1"/>
    <xf numFmtId="0" fontId="11" fillId="16" borderId="17" xfId="2" applyFont="1" applyFill="1" applyBorder="1" applyAlignment="1">
      <alignment horizontal="center" vertical="center"/>
    </xf>
    <xf numFmtId="0" fontId="10" fillId="16" borderId="17" xfId="2" applyFont="1" applyFill="1" applyBorder="1" applyAlignment="1">
      <alignment horizontal="left" vertical="center" wrapText="1"/>
    </xf>
    <xf numFmtId="0" fontId="9" fillId="16" borderId="30" xfId="2" applyFont="1" applyFill="1" applyBorder="1" applyAlignment="1">
      <alignment horizontal="center" vertical="center"/>
    </xf>
    <xf numFmtId="0" fontId="11" fillId="16" borderId="32" xfId="2" applyFont="1" applyFill="1" applyBorder="1" applyAlignment="1">
      <alignment horizontal="center" vertical="center" wrapText="1"/>
    </xf>
    <xf numFmtId="0" fontId="11" fillId="16" borderId="24" xfId="2" applyFont="1" applyFill="1" applyBorder="1" applyAlignment="1">
      <alignment horizontal="center" vertical="center"/>
    </xf>
    <xf numFmtId="0" fontId="10" fillId="16" borderId="29" xfId="2" applyFont="1" applyFill="1" applyBorder="1" applyAlignment="1">
      <alignment horizontal="center" vertical="center" wrapText="1"/>
    </xf>
    <xf numFmtId="0" fontId="9" fillId="16" borderId="30" xfId="2" applyFont="1" applyFill="1" applyBorder="1" applyAlignment="1">
      <alignment vertical="center"/>
    </xf>
    <xf numFmtId="0" fontId="11" fillId="16" borderId="24" xfId="2" applyFont="1" applyFill="1" applyBorder="1" applyAlignment="1">
      <alignment horizontal="center" vertical="center" wrapText="1"/>
    </xf>
    <xf numFmtId="0" fontId="14" fillId="0" borderId="19" xfId="2" applyFont="1" applyFill="1" applyBorder="1" applyAlignment="1">
      <alignment horizontal="left" vertical="center"/>
    </xf>
    <xf numFmtId="0" fontId="10" fillId="16" borderId="32"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7" xfId="2" applyFont="1" applyFill="1" applyBorder="1" applyAlignment="1">
      <alignment vertical="center" wrapText="1"/>
    </xf>
    <xf numFmtId="0" fontId="11" fillId="0" borderId="17" xfId="2" applyFont="1" applyFill="1" applyBorder="1" applyAlignment="1">
      <alignment horizontal="center" vertical="center" wrapText="1"/>
    </xf>
    <xf numFmtId="0" fontId="15" fillId="0" borderId="30" xfId="3" applyFont="1" applyFill="1" applyBorder="1" applyAlignment="1" applyProtection="1"/>
    <xf numFmtId="0" fontId="11" fillId="0" borderId="16" xfId="2" applyFont="1" applyBorder="1" applyAlignment="1">
      <alignment horizontal="left" vertical="top" wrapText="1"/>
    </xf>
    <xf numFmtId="0" fontId="11" fillId="13" borderId="26" xfId="2" applyFont="1" applyFill="1" applyBorder="1" applyAlignment="1">
      <alignment horizontal="center" vertical="center"/>
    </xf>
    <xf numFmtId="0" fontId="11" fillId="0" borderId="26" xfId="2" applyFont="1" applyBorder="1" applyAlignment="1">
      <alignment horizontal="center" vertical="center"/>
    </xf>
    <xf numFmtId="0" fontId="11" fillId="0" borderId="26" xfId="2" applyFont="1" applyFill="1" applyBorder="1" applyAlignment="1">
      <alignment vertical="center" wrapText="1"/>
    </xf>
    <xf numFmtId="0" fontId="11" fillId="0" borderId="26" xfId="2" applyFont="1" applyFill="1" applyBorder="1" applyAlignment="1">
      <alignment horizontal="center" vertical="center" wrapText="1"/>
    </xf>
    <xf numFmtId="0" fontId="9" fillId="0" borderId="25" xfId="2" applyFont="1" applyFill="1" applyBorder="1" applyAlignment="1">
      <alignment vertical="center"/>
    </xf>
    <xf numFmtId="0" fontId="11" fillId="0" borderId="17" xfId="2" applyNumberFormat="1" applyFont="1" applyFill="1" applyBorder="1" applyAlignment="1">
      <alignment vertical="center" wrapText="1"/>
    </xf>
    <xf numFmtId="0" fontId="11" fillId="16" borderId="17" xfId="2" applyFont="1" applyFill="1" applyBorder="1" applyAlignment="1">
      <alignment horizontal="center" vertical="center" wrapText="1"/>
    </xf>
    <xf numFmtId="0" fontId="11" fillId="0" borderId="0" xfId="2" applyFont="1" applyBorder="1" applyAlignment="1">
      <alignment horizontal="left" wrapText="1"/>
    </xf>
    <xf numFmtId="0" fontId="9" fillId="0" borderId="27" xfId="2" applyFont="1" applyFill="1" applyBorder="1" applyAlignment="1">
      <alignment vertical="center"/>
    </xf>
    <xf numFmtId="0" fontId="9" fillId="0" borderId="19" xfId="2" applyFont="1" applyFill="1" applyBorder="1" applyAlignment="1">
      <alignment vertical="center"/>
    </xf>
    <xf numFmtId="0" fontId="16" fillId="0" borderId="0" xfId="2" applyFont="1" applyBorder="1"/>
    <xf numFmtId="0" fontId="14" fillId="0" borderId="19" xfId="2" applyFont="1" applyFill="1" applyBorder="1"/>
    <xf numFmtId="0" fontId="11" fillId="0" borderId="17" xfId="2" applyNumberFormat="1" applyFont="1" applyBorder="1" applyAlignment="1">
      <alignment horizontal="center" vertical="center" wrapText="1"/>
    </xf>
    <xf numFmtId="0" fontId="9" fillId="0" borderId="30" xfId="2" applyFont="1" applyFill="1" applyBorder="1" applyAlignment="1">
      <alignment horizontal="center" vertical="center"/>
    </xf>
    <xf numFmtId="0" fontId="11" fillId="0" borderId="0" xfId="2" applyFont="1" applyBorder="1" applyAlignment="1">
      <alignment vertical="center" wrapText="1"/>
    </xf>
    <xf numFmtId="0" fontId="11" fillId="0" borderId="0" xfId="2" applyNumberFormat="1" applyFont="1" applyBorder="1" applyAlignment="1">
      <alignment vertical="center" wrapText="1"/>
    </xf>
    <xf numFmtId="0" fontId="11" fillId="17" borderId="17" xfId="2" applyNumberFormat="1" applyFont="1" applyFill="1" applyBorder="1" applyAlignment="1">
      <alignment vertical="center" wrapText="1"/>
    </xf>
    <xf numFmtId="0" fontId="11" fillId="0" borderId="0" xfId="2" applyFont="1" applyBorder="1" applyAlignment="1">
      <alignment wrapText="1"/>
    </xf>
    <xf numFmtId="0" fontId="11" fillId="0" borderId="0" xfId="2" applyFont="1" applyBorder="1" applyAlignment="1">
      <alignment horizontal="center"/>
    </xf>
    <xf numFmtId="0" fontId="11" fillId="0" borderId="0" xfId="2" applyFont="1" applyBorder="1" applyAlignment="1">
      <alignment horizontal="center" vertical="center" wrapText="1"/>
    </xf>
    <xf numFmtId="0" fontId="11" fillId="0" borderId="0" xfId="2" applyFont="1" applyFill="1" applyBorder="1" applyAlignment="1">
      <alignment wrapText="1"/>
    </xf>
    <xf numFmtId="0" fontId="11" fillId="0" borderId="0" xfId="2" applyFont="1" applyFill="1" applyBorder="1" applyAlignment="1">
      <alignment horizontal="center" vertical="center"/>
    </xf>
    <xf numFmtId="0" fontId="11" fillId="0" borderId="0" xfId="2" applyFont="1" applyFill="1" applyBorder="1" applyAlignment="1">
      <alignment horizontal="center" vertical="center" wrapText="1"/>
    </xf>
    <xf numFmtId="0" fontId="11" fillId="0" borderId="0" xfId="2" applyNumberFormat="1" applyFont="1" applyFill="1" applyBorder="1" applyAlignment="1">
      <alignment vertical="center" wrapText="1"/>
    </xf>
    <xf numFmtId="0" fontId="11" fillId="0" borderId="20" xfId="2" applyFont="1" applyBorder="1" applyAlignment="1">
      <alignment horizontal="left" vertical="top"/>
    </xf>
    <xf numFmtId="0" fontId="11" fillId="17" borderId="20" xfId="2" applyFont="1" applyFill="1" applyBorder="1" applyAlignment="1">
      <alignment horizontal="left" vertical="top"/>
    </xf>
    <xf numFmtId="1" fontId="11" fillId="13" borderId="17" xfId="2" applyNumberFormat="1" applyFont="1" applyFill="1" applyBorder="1" applyAlignment="1">
      <alignment horizontal="center" vertical="center"/>
    </xf>
    <xf numFmtId="0" fontId="11" fillId="0" borderId="20" xfId="2" applyFont="1" applyBorder="1" applyAlignment="1">
      <alignment horizontal="center" vertical="top" wrapText="1"/>
    </xf>
    <xf numFmtId="0" fontId="10" fillId="16" borderId="17" xfId="2" applyFont="1" applyFill="1" applyBorder="1" applyAlignment="1">
      <alignment horizontal="center" vertical="center"/>
    </xf>
    <xf numFmtId="0" fontId="10" fillId="16" borderId="30" xfId="2" applyFont="1" applyFill="1" applyBorder="1" applyAlignment="1">
      <alignment horizontal="center" vertical="center"/>
    </xf>
    <xf numFmtId="0" fontId="17" fillId="0" borderId="30" xfId="3" applyFont="1" applyBorder="1" applyAlignment="1" applyProtection="1"/>
    <xf numFmtId="0" fontId="10" fillId="0" borderId="0" xfId="2" applyFont="1"/>
    <xf numFmtId="0" fontId="10" fillId="17" borderId="17" xfId="2" applyFont="1" applyFill="1" applyBorder="1" applyAlignment="1">
      <alignment horizontal="center" vertical="center"/>
    </xf>
    <xf numFmtId="0" fontId="10" fillId="17" borderId="32" xfId="2" applyFont="1" applyFill="1" applyBorder="1" applyAlignment="1">
      <alignment horizontal="center" vertical="center" wrapText="1"/>
    </xf>
    <xf numFmtId="0" fontId="11" fillId="17" borderId="32" xfId="2" applyFont="1" applyFill="1" applyBorder="1" applyAlignment="1">
      <alignment horizontal="left" vertical="center" wrapText="1"/>
    </xf>
    <xf numFmtId="0" fontId="10" fillId="17" borderId="30" xfId="2" applyFont="1" applyFill="1" applyBorder="1" applyAlignment="1">
      <alignment horizontal="center" vertical="center"/>
    </xf>
    <xf numFmtId="0" fontId="11" fillId="17" borderId="17" xfId="2" applyFont="1" applyFill="1" applyBorder="1" applyAlignment="1">
      <alignment horizontal="center" vertical="center"/>
    </xf>
    <xf numFmtId="0" fontId="11" fillId="15" borderId="16" xfId="2" applyFont="1" applyFill="1" applyBorder="1" applyAlignment="1">
      <alignment horizontal="left" vertical="top" wrapText="1"/>
    </xf>
    <xf numFmtId="0" fontId="10" fillId="0" borderId="10" xfId="2" applyFont="1" applyFill="1" applyBorder="1" applyAlignment="1">
      <alignment horizontal="center" vertical="center" textRotation="90"/>
    </xf>
    <xf numFmtId="0" fontId="12" fillId="0" borderId="7" xfId="2" applyFont="1" applyFill="1" applyBorder="1" applyAlignment="1">
      <alignment horizontal="center" vertical="center" wrapText="1"/>
    </xf>
    <xf numFmtId="0" fontId="13" fillId="0" borderId="1" xfId="3" applyFill="1" applyBorder="1" applyAlignment="1" applyProtection="1">
      <alignment horizontal="center"/>
    </xf>
    <xf numFmtId="0" fontId="13" fillId="0" borderId="1" xfId="3" applyFill="1" applyBorder="1" applyAlignment="1" applyProtection="1">
      <alignment horizontal="center" vertical="top" wrapText="1"/>
    </xf>
    <xf numFmtId="0" fontId="13"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0" fillId="19" borderId="1" xfId="0" applyFill="1" applyBorder="1" applyAlignment="1">
      <alignment wrapText="1"/>
    </xf>
    <xf numFmtId="3" fontId="0" fillId="19" borderId="1" xfId="0" applyNumberFormat="1" applyFill="1" applyBorder="1" applyAlignment="1">
      <alignment horizontal="center"/>
    </xf>
    <xf numFmtId="0" fontId="0" fillId="19" borderId="1" xfId="0" applyFill="1" applyBorder="1"/>
    <xf numFmtId="0" fontId="0" fillId="19" borderId="1" xfId="0" applyFill="1" applyBorder="1" applyAlignment="1">
      <alignment horizontal="center"/>
    </xf>
    <xf numFmtId="0" fontId="0" fillId="19" borderId="1" xfId="0" applyFill="1" applyBorder="1" applyAlignment="1">
      <alignment horizontal="center" wrapText="1"/>
    </xf>
    <xf numFmtId="165" fontId="0" fillId="19" borderId="1" xfId="0" applyNumberFormat="1" applyFill="1" applyBorder="1" applyAlignment="1">
      <alignment horizontal="center"/>
    </xf>
    <xf numFmtId="3" fontId="5" fillId="19" borderId="1" xfId="1" applyNumberFormat="1" applyFill="1" applyBorder="1"/>
    <xf numFmtId="0" fontId="0" fillId="0" borderId="1" xfId="0" applyFill="1" applyBorder="1"/>
    <xf numFmtId="0" fontId="0" fillId="0" borderId="2" xfId="0" applyFill="1" applyBorder="1" applyAlignment="1">
      <alignment wrapText="1"/>
    </xf>
    <xf numFmtId="3" fontId="0" fillId="0" borderId="1" xfId="0" applyNumberFormat="1" applyFont="1" applyFill="1" applyBorder="1" applyAlignment="1">
      <alignment horizontal="center"/>
    </xf>
    <xf numFmtId="0" fontId="3" fillId="0" borderId="0" xfId="0" applyFont="1" applyFill="1" applyBorder="1" applyAlignment="1">
      <alignment horizontal="center" vertical="top" wrapText="1"/>
    </xf>
    <xf numFmtId="0" fontId="1" fillId="15" borderId="1" xfId="0" applyFont="1" applyFill="1" applyBorder="1" applyAlignment="1">
      <alignment wrapText="1"/>
    </xf>
    <xf numFmtId="0" fontId="0" fillId="7" borderId="1" xfId="0" applyFill="1" applyBorder="1"/>
    <xf numFmtId="165" fontId="0" fillId="0" borderId="1" xfId="0" applyNumberFormat="1" applyFill="1" applyBorder="1" applyAlignment="1">
      <alignment horizontal="center"/>
    </xf>
    <xf numFmtId="0" fontId="0" fillId="0" borderId="1" xfId="0" applyFont="1" applyFill="1" applyBorder="1" applyAlignment="1">
      <alignment horizontal="center"/>
    </xf>
    <xf numFmtId="0" fontId="6" fillId="0" borderId="1" xfId="0" applyFont="1" applyFill="1" applyBorder="1"/>
    <xf numFmtId="0" fontId="6" fillId="0" borderId="1" xfId="0" applyFont="1" applyFill="1" applyBorder="1" applyAlignment="1">
      <alignment wrapText="1"/>
    </xf>
    <xf numFmtId="3" fontId="6" fillId="0" borderId="1" xfId="0" applyNumberFormat="1" applyFont="1" applyFill="1" applyBorder="1"/>
    <xf numFmtId="3" fontId="6" fillId="0" borderId="6" xfId="0" applyNumberFormat="1" applyFont="1" applyFill="1" applyBorder="1"/>
    <xf numFmtId="0" fontId="6" fillId="0" borderId="1" xfId="1" applyNumberFormat="1" applyFont="1" applyFill="1" applyBorder="1" applyAlignment="1">
      <alignment wrapText="1"/>
    </xf>
    <xf numFmtId="3" fontId="0" fillId="0" borderId="1" xfId="0" quotePrefix="1" applyNumberFormat="1" applyFill="1" applyBorder="1" applyAlignment="1">
      <alignment horizontal="center"/>
    </xf>
    <xf numFmtId="0" fontId="3" fillId="19" borderId="1" xfId="0" applyFont="1" applyFill="1" applyBorder="1" applyAlignment="1">
      <alignment horizontal="center" wrapText="1"/>
    </xf>
    <xf numFmtId="0" fontId="3" fillId="19" borderId="1" xfId="0" applyFont="1" applyFill="1" applyBorder="1" applyAlignment="1">
      <alignment vertical="top" wrapText="1"/>
    </xf>
    <xf numFmtId="0" fontId="0" fillId="0" borderId="0" xfId="0" applyFill="1"/>
    <xf numFmtId="0" fontId="0" fillId="19" borderId="1" xfId="0" applyFont="1" applyFill="1" applyBorder="1" applyAlignment="1">
      <alignment horizontal="center" wrapText="1"/>
    </xf>
    <xf numFmtId="0" fontId="1" fillId="19" borderId="0" xfId="0" applyFont="1" applyFill="1" applyBorder="1" applyAlignment="1">
      <alignment wrapText="1"/>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0" fillId="16" borderId="34" xfId="2" applyFont="1" applyFill="1" applyBorder="1" applyAlignment="1">
      <alignment horizontal="center" vertical="center" wrapText="1"/>
    </xf>
    <xf numFmtId="0" fontId="10" fillId="16" borderId="32" xfId="2" applyFont="1" applyFill="1" applyBorder="1" applyAlignment="1">
      <alignment horizontal="center" vertical="center" wrapText="1"/>
    </xf>
    <xf numFmtId="0" fontId="10" fillId="16" borderId="33" xfId="2" applyFont="1" applyFill="1" applyBorder="1" applyAlignment="1">
      <alignment horizontal="center" vertical="center" wrapText="1"/>
    </xf>
    <xf numFmtId="0" fontId="9" fillId="15" borderId="13" xfId="2" applyFont="1" applyFill="1" applyBorder="1" applyAlignment="1">
      <alignment horizontal="center" vertical="center"/>
    </xf>
    <xf numFmtId="0" fontId="9" fillId="15" borderId="14" xfId="2" applyFont="1" applyFill="1" applyBorder="1" applyAlignment="1">
      <alignment horizontal="center" vertical="center"/>
    </xf>
    <xf numFmtId="0" fontId="9" fillId="15" borderId="15" xfId="2" applyFont="1" applyFill="1" applyBorder="1" applyAlignment="1">
      <alignment horizontal="center" vertical="center"/>
    </xf>
    <xf numFmtId="0" fontId="10" fillId="16" borderId="17"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20" xfId="2" applyFont="1" applyBorder="1" applyAlignment="1">
      <alignment horizontal="center" vertical="top" wrapText="1"/>
    </xf>
    <xf numFmtId="0" fontId="10" fillId="16" borderId="14" xfId="2" applyFont="1" applyFill="1" applyBorder="1" applyAlignment="1">
      <alignment horizontal="center" vertical="center" wrapText="1"/>
    </xf>
    <xf numFmtId="0" fontId="10" fillId="16" borderId="29" xfId="2" applyFont="1" applyFill="1" applyBorder="1" applyAlignment="1">
      <alignment horizontal="center" vertical="center" wrapText="1"/>
    </xf>
    <xf numFmtId="0" fontId="10" fillId="16" borderId="32" xfId="2" applyFont="1" applyFill="1" applyBorder="1" applyAlignment="1">
      <alignment horizontal="left" vertical="center" wrapText="1"/>
    </xf>
    <xf numFmtId="0" fontId="10" fillId="16" borderId="17" xfId="2" applyFont="1" applyFill="1" applyBorder="1" applyAlignment="1">
      <alignment horizontal="left" vertical="center" wrapText="1"/>
    </xf>
    <xf numFmtId="0" fontId="0" fillId="20" borderId="2" xfId="0" applyFill="1" applyBorder="1"/>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X61"/>
  <sheetViews>
    <sheetView tabSelected="1" zoomScale="85" zoomScaleNormal="85" workbookViewId="0">
      <pane xSplit="6" ySplit="9" topLeftCell="G10" activePane="bottomRight" state="frozen"/>
      <selection pane="topRight" activeCell="C1" sqref="C1"/>
      <selection pane="bottomLeft" activeCell="A6" sqref="A6"/>
      <selection pane="bottomRight" activeCell="H6" sqref="H6"/>
    </sheetView>
  </sheetViews>
  <sheetFormatPr defaultRowHeight="13.2"/>
  <cols>
    <col min="1" max="1" width="4.6640625" customWidth="1"/>
    <col min="2" max="2" width="18.109375" style="30"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6" width="10.33203125" customWidth="1"/>
    <col min="17" max="17" width="13.5546875" customWidth="1"/>
    <col min="18" max="18" width="11.109375" style="1" customWidth="1"/>
    <col min="19" max="21" width="8.88671875" customWidth="1"/>
    <col min="22" max="22" width="36.88671875" style="1" customWidth="1"/>
    <col min="23" max="23" width="29" style="1" bestFit="1" customWidth="1"/>
    <col min="24" max="24" width="0" hidden="1" customWidth="1"/>
  </cols>
  <sheetData>
    <row r="1" spans="1:24" ht="21">
      <c r="A1" s="153" t="s">
        <v>95</v>
      </c>
      <c r="C1" s="14"/>
      <c r="D1" s="14"/>
      <c r="E1" s="14"/>
      <c r="F1" s="16"/>
      <c r="G1" s="17"/>
    </row>
    <row r="2" spans="1:24" ht="26.4">
      <c r="B2" s="150">
        <v>42004</v>
      </c>
      <c r="C2" s="13"/>
      <c r="D2" s="13"/>
      <c r="E2" s="13"/>
      <c r="F2" s="48" t="s">
        <v>375</v>
      </c>
      <c r="G2" s="17"/>
    </row>
    <row r="3" spans="1:24" ht="39.6">
      <c r="B3" s="150" t="s">
        <v>427</v>
      </c>
      <c r="C3" s="13"/>
      <c r="D3" s="13"/>
      <c r="E3" s="13"/>
      <c r="F3" s="50" t="s">
        <v>376</v>
      </c>
      <c r="G3" s="17"/>
    </row>
    <row r="4" spans="1:24" ht="39.6">
      <c r="B4" s="150"/>
      <c r="C4" s="13"/>
      <c r="D4" s="13"/>
      <c r="E4" s="13"/>
      <c r="F4" s="50" t="s">
        <v>395</v>
      </c>
      <c r="G4" s="17"/>
    </row>
    <row r="5" spans="1:24" ht="26.4">
      <c r="B5" s="150"/>
      <c r="C5" s="13"/>
      <c r="D5" s="13"/>
      <c r="E5" s="13"/>
      <c r="F5" s="180" t="s">
        <v>432</v>
      </c>
      <c r="G5" s="17"/>
    </row>
    <row r="6" spans="1:24">
      <c r="B6" s="150"/>
      <c r="C6" s="13"/>
      <c r="D6" s="13"/>
      <c r="E6" s="13"/>
      <c r="F6" s="50" t="s">
        <v>396</v>
      </c>
      <c r="G6" s="17"/>
    </row>
    <row r="7" spans="1:24">
      <c r="F7" s="18"/>
      <c r="G7" s="19"/>
    </row>
    <row r="8" spans="1:24" ht="105.6">
      <c r="A8" s="2" t="s">
        <v>27</v>
      </c>
      <c r="B8" s="2" t="s">
        <v>1</v>
      </c>
      <c r="C8" s="2" t="s">
        <v>28</v>
      </c>
      <c r="D8" s="2" t="s">
        <v>29</v>
      </c>
      <c r="E8" s="2" t="s">
        <v>374</v>
      </c>
      <c r="F8" s="2" t="s">
        <v>0</v>
      </c>
      <c r="G8" s="3" t="s">
        <v>96</v>
      </c>
      <c r="H8" s="3" t="s">
        <v>97</v>
      </c>
      <c r="I8" s="4" t="s">
        <v>30</v>
      </c>
      <c r="J8" s="20" t="s">
        <v>31</v>
      </c>
      <c r="K8" s="20" t="s">
        <v>32</v>
      </c>
      <c r="L8" s="20" t="s">
        <v>33</v>
      </c>
      <c r="M8" s="20" t="s">
        <v>34</v>
      </c>
      <c r="N8" s="20" t="s">
        <v>35</v>
      </c>
      <c r="O8" s="20" t="s">
        <v>36</v>
      </c>
      <c r="P8" s="20" t="s">
        <v>37</v>
      </c>
      <c r="Q8" s="20" t="s">
        <v>38</v>
      </c>
      <c r="R8" s="20" t="s">
        <v>39</v>
      </c>
      <c r="S8" s="20" t="s">
        <v>40</v>
      </c>
      <c r="T8" s="20" t="s">
        <v>41</v>
      </c>
      <c r="U8" s="21" t="s">
        <v>387</v>
      </c>
      <c r="V8" s="40" t="s">
        <v>385</v>
      </c>
      <c r="W8" s="149" t="s">
        <v>386</v>
      </c>
    </row>
    <row r="9" spans="1:24">
      <c r="A9" s="154"/>
      <c r="B9" s="181" t="s">
        <v>10</v>
      </c>
      <c r="C9" s="182"/>
      <c r="D9" s="182"/>
      <c r="E9" s="182"/>
      <c r="F9" s="183"/>
      <c r="G9" s="183"/>
      <c r="H9" s="183"/>
      <c r="I9" s="183"/>
      <c r="J9" s="183"/>
      <c r="K9" s="183"/>
      <c r="L9" s="183"/>
      <c r="M9" s="183"/>
      <c r="N9" s="183"/>
      <c r="O9" s="183"/>
      <c r="P9" s="183"/>
      <c r="Q9" s="183"/>
      <c r="R9" s="183"/>
      <c r="S9" s="23"/>
      <c r="T9" s="22"/>
      <c r="U9" s="22"/>
      <c r="V9" s="142"/>
      <c r="W9" s="41"/>
      <c r="X9" t="s">
        <v>411</v>
      </c>
    </row>
    <row r="10" spans="1:24">
      <c r="A10" s="57">
        <v>1</v>
      </c>
      <c r="B10" s="55" t="s">
        <v>10</v>
      </c>
      <c r="C10" s="5"/>
      <c r="D10" s="5"/>
      <c r="E10" s="5"/>
      <c r="F10" s="8" t="s">
        <v>11</v>
      </c>
      <c r="G10" s="12">
        <v>23160</v>
      </c>
      <c r="H10" s="12">
        <f>G10</f>
        <v>23160</v>
      </c>
      <c r="I10" s="54" t="s">
        <v>43</v>
      </c>
      <c r="J10" s="54"/>
      <c r="K10" s="54"/>
      <c r="L10" s="54"/>
      <c r="M10" s="54"/>
      <c r="N10" s="54"/>
      <c r="O10" s="54"/>
      <c r="P10" s="54"/>
      <c r="Q10" s="55"/>
      <c r="R10" s="56"/>
      <c r="S10" s="55"/>
      <c r="T10" s="55"/>
      <c r="U10" s="55" t="str">
        <f>IF(I10="Y","M", AVERAGEA(J10:T10))</f>
        <v>M</v>
      </c>
      <c r="V10" s="143"/>
      <c r="W10" s="143"/>
      <c r="X10" t="s">
        <v>412</v>
      </c>
    </row>
    <row r="11" spans="1:24">
      <c r="A11" s="57">
        <v>2</v>
      </c>
      <c r="B11" s="55" t="s">
        <v>384</v>
      </c>
      <c r="C11" s="5"/>
      <c r="D11" s="5"/>
      <c r="E11" s="5"/>
      <c r="F11" s="8" t="s">
        <v>389</v>
      </c>
      <c r="G11" s="12">
        <v>2000</v>
      </c>
      <c r="H11" s="12">
        <f>G11+H10</f>
        <v>25160</v>
      </c>
      <c r="I11" s="54" t="s">
        <v>43</v>
      </c>
      <c r="J11" s="54"/>
      <c r="K11" s="54"/>
      <c r="L11" s="54"/>
      <c r="M11" s="54"/>
      <c r="N11" s="54"/>
      <c r="O11" s="54"/>
      <c r="P11" s="54"/>
      <c r="Q11" s="55"/>
      <c r="R11" s="56"/>
      <c r="S11" s="55"/>
      <c r="T11" s="55"/>
      <c r="U11" s="55" t="s">
        <v>94</v>
      </c>
      <c r="V11" s="143" t="s">
        <v>98</v>
      </c>
      <c r="W11" s="143"/>
      <c r="X11" t="s">
        <v>413</v>
      </c>
    </row>
    <row r="12" spans="1:24">
      <c r="A12" s="5"/>
      <c r="B12" s="53"/>
      <c r="C12" s="5"/>
      <c r="D12" s="5"/>
      <c r="E12" s="5"/>
      <c r="F12" s="6"/>
      <c r="G12" s="58"/>
      <c r="H12" s="58"/>
      <c r="I12" s="58"/>
      <c r="J12" s="59"/>
      <c r="K12" s="59"/>
      <c r="L12" s="59"/>
      <c r="M12" s="59"/>
      <c r="N12" s="59"/>
      <c r="O12" s="59"/>
      <c r="P12" s="59"/>
      <c r="Q12" s="53"/>
      <c r="R12" s="60"/>
      <c r="S12" s="53"/>
      <c r="T12" s="53"/>
      <c r="U12" s="53"/>
      <c r="V12" s="6"/>
      <c r="W12" s="6"/>
    </row>
    <row r="13" spans="1:24">
      <c r="A13" s="27"/>
      <c r="B13" s="24"/>
      <c r="C13" s="28"/>
      <c r="D13" s="28"/>
      <c r="E13" s="28"/>
      <c r="F13" s="49" t="s">
        <v>42</v>
      </c>
      <c r="G13" s="24"/>
      <c r="H13" s="24"/>
      <c r="I13" s="24"/>
      <c r="J13" s="24"/>
      <c r="K13" s="24"/>
      <c r="L13" s="24"/>
      <c r="M13" s="24"/>
      <c r="N13" s="24"/>
      <c r="O13" s="24"/>
      <c r="P13" s="24"/>
      <c r="Q13" s="32"/>
      <c r="R13" s="25"/>
      <c r="S13" s="31"/>
      <c r="T13" s="31"/>
      <c r="U13" s="31"/>
      <c r="V13" s="146"/>
      <c r="W13" s="148"/>
    </row>
    <row r="14" spans="1:24" ht="25.2" customHeight="1">
      <c r="A14" s="162">
        <v>2</v>
      </c>
      <c r="B14" s="151" t="s">
        <v>2</v>
      </c>
      <c r="C14" s="9"/>
      <c r="D14" s="140" t="s">
        <v>390</v>
      </c>
      <c r="E14" s="9"/>
      <c r="F14" s="10" t="s">
        <v>22</v>
      </c>
      <c r="G14" s="15">
        <v>1085</v>
      </c>
      <c r="H14" s="15">
        <f>G14+H11</f>
        <v>26245</v>
      </c>
      <c r="I14" s="29"/>
      <c r="J14" s="29">
        <v>3</v>
      </c>
      <c r="K14" s="29" t="s">
        <v>188</v>
      </c>
      <c r="L14" s="29"/>
      <c r="M14" s="29">
        <v>3</v>
      </c>
      <c r="N14" s="29">
        <v>3</v>
      </c>
      <c r="O14" s="29"/>
      <c r="P14" s="29">
        <v>3</v>
      </c>
      <c r="Q14" s="33">
        <v>5</v>
      </c>
      <c r="R14" s="159">
        <v>5</v>
      </c>
      <c r="S14" s="33">
        <v>5</v>
      </c>
      <c r="T14" s="33">
        <v>5</v>
      </c>
      <c r="U14" s="160">
        <f t="shared" ref="U14:U57" si="0">IF(I14="Y","M", AVERAGE(J14:T14))</f>
        <v>4</v>
      </c>
      <c r="V14" s="163"/>
      <c r="W14" s="6"/>
      <c r="X14" s="7" t="s">
        <v>412</v>
      </c>
    </row>
    <row r="15" spans="1:24" ht="25.8" customHeight="1">
      <c r="A15" s="162">
        <v>3</v>
      </c>
      <c r="B15" s="52" t="s">
        <v>3</v>
      </c>
      <c r="C15" s="9"/>
      <c r="D15" s="140" t="s">
        <v>393</v>
      </c>
      <c r="E15" s="9"/>
      <c r="F15" s="10" t="s">
        <v>4</v>
      </c>
      <c r="G15" s="15">
        <v>4525</v>
      </c>
      <c r="H15" s="26">
        <f>G15+H14</f>
        <v>30770</v>
      </c>
      <c r="I15" s="29"/>
      <c r="J15" s="29">
        <v>4</v>
      </c>
      <c r="K15" s="29" t="s">
        <v>188</v>
      </c>
      <c r="L15" s="29"/>
      <c r="M15" s="29">
        <v>4</v>
      </c>
      <c r="N15" s="29">
        <v>5</v>
      </c>
      <c r="O15" s="29"/>
      <c r="P15" s="29">
        <v>5</v>
      </c>
      <c r="Q15" s="33">
        <v>5</v>
      </c>
      <c r="R15" s="159">
        <v>5</v>
      </c>
      <c r="S15" s="33">
        <v>5</v>
      </c>
      <c r="T15" s="33">
        <v>5</v>
      </c>
      <c r="U15" s="160">
        <f t="shared" si="0"/>
        <v>4.75</v>
      </c>
      <c r="V15" s="163" t="s">
        <v>400</v>
      </c>
      <c r="W15" s="6"/>
      <c r="X15" s="7" t="s">
        <v>412</v>
      </c>
    </row>
    <row r="16" spans="1:24" ht="39.6">
      <c r="A16" s="162">
        <v>4</v>
      </c>
      <c r="B16" s="52" t="s">
        <v>3</v>
      </c>
      <c r="C16" s="9"/>
      <c r="D16" s="140" t="s">
        <v>378</v>
      </c>
      <c r="E16" s="17"/>
      <c r="F16" s="10" t="s">
        <v>99</v>
      </c>
      <c r="G16" s="15">
        <v>800</v>
      </c>
      <c r="H16" s="26">
        <f t="shared" ref="H16:H57" si="1">G16+H15</f>
        <v>31570</v>
      </c>
      <c r="I16" s="29"/>
      <c r="J16" s="29"/>
      <c r="K16" s="29"/>
      <c r="L16" s="29"/>
      <c r="M16" s="29"/>
      <c r="N16" s="29"/>
      <c r="O16" s="29"/>
      <c r="P16" s="29"/>
      <c r="Q16" s="29"/>
      <c r="R16" s="36"/>
      <c r="S16" s="29"/>
      <c r="T16" s="29"/>
      <c r="U16" s="168" t="e">
        <f t="shared" si="0"/>
        <v>#DIV/0!</v>
      </c>
      <c r="V16" s="163" t="s">
        <v>111</v>
      </c>
      <c r="W16" s="6"/>
      <c r="X16" s="7" t="s">
        <v>412</v>
      </c>
    </row>
    <row r="17" spans="1:24" ht="39.6">
      <c r="A17" s="162">
        <v>5</v>
      </c>
      <c r="B17" s="33" t="s">
        <v>12</v>
      </c>
      <c r="C17" s="11"/>
      <c r="D17" s="141" t="s">
        <v>379</v>
      </c>
      <c r="E17" s="141"/>
      <c r="F17" s="34" t="s">
        <v>424</v>
      </c>
      <c r="G17" s="35">
        <v>150</v>
      </c>
      <c r="H17" s="26">
        <f t="shared" si="1"/>
        <v>31720</v>
      </c>
      <c r="I17" s="29"/>
      <c r="J17" s="29"/>
      <c r="K17" s="29"/>
      <c r="L17" s="29"/>
      <c r="M17" s="29"/>
      <c r="N17" s="29"/>
      <c r="O17" s="29"/>
      <c r="P17" s="29"/>
      <c r="Q17" s="33"/>
      <c r="R17" s="36"/>
      <c r="S17" s="33"/>
      <c r="T17" s="33"/>
      <c r="U17" s="168" t="e">
        <f t="shared" si="0"/>
        <v>#DIV/0!</v>
      </c>
      <c r="V17" s="163" t="s">
        <v>425</v>
      </c>
      <c r="W17" s="6"/>
      <c r="X17" s="7" t="s">
        <v>414</v>
      </c>
    </row>
    <row r="18" spans="1:24" ht="39.6">
      <c r="A18" s="162">
        <v>6</v>
      </c>
      <c r="B18" s="33" t="s">
        <v>12</v>
      </c>
      <c r="C18" s="11"/>
      <c r="D18" s="141" t="s">
        <v>380</v>
      </c>
      <c r="E18" s="141"/>
      <c r="F18" s="34" t="s">
        <v>100</v>
      </c>
      <c r="G18" s="15">
        <v>890</v>
      </c>
      <c r="H18" s="26">
        <f t="shared" si="1"/>
        <v>32610</v>
      </c>
      <c r="I18" s="29"/>
      <c r="J18" s="29">
        <v>3</v>
      </c>
      <c r="K18" s="29">
        <v>1</v>
      </c>
      <c r="L18" s="29"/>
      <c r="M18" s="29" t="s">
        <v>188</v>
      </c>
      <c r="N18" s="29">
        <v>2</v>
      </c>
      <c r="O18" s="29"/>
      <c r="P18" s="29">
        <v>2</v>
      </c>
      <c r="Q18" s="33">
        <v>3</v>
      </c>
      <c r="R18" s="159">
        <v>3</v>
      </c>
      <c r="S18" s="33">
        <v>5</v>
      </c>
      <c r="T18" s="33">
        <v>5</v>
      </c>
      <c r="U18" s="160">
        <f t="shared" si="0"/>
        <v>3</v>
      </c>
      <c r="V18" s="163" t="s">
        <v>404</v>
      </c>
      <c r="W18" s="34"/>
      <c r="X18" s="7" t="s">
        <v>414</v>
      </c>
    </row>
    <row r="19" spans="1:24" ht="26.4">
      <c r="A19" s="162">
        <v>7</v>
      </c>
      <c r="B19" s="33" t="s">
        <v>12</v>
      </c>
      <c r="C19" s="11"/>
      <c r="D19" s="11"/>
      <c r="E19" s="11"/>
      <c r="F19" s="34" t="s">
        <v>407</v>
      </c>
      <c r="G19" s="15">
        <v>800</v>
      </c>
      <c r="H19" s="26">
        <f t="shared" si="1"/>
        <v>33410</v>
      </c>
      <c r="I19" s="29" t="s">
        <v>43</v>
      </c>
      <c r="J19" s="29"/>
      <c r="K19" s="29"/>
      <c r="L19" s="29"/>
      <c r="M19" s="29"/>
      <c r="N19" s="29"/>
      <c r="O19" s="29"/>
      <c r="P19" s="29"/>
      <c r="Q19" s="33"/>
      <c r="R19" s="36"/>
      <c r="S19" s="33"/>
      <c r="T19" s="33"/>
      <c r="U19" s="168" t="str">
        <f t="shared" si="0"/>
        <v>M</v>
      </c>
      <c r="V19" s="163" t="s">
        <v>406</v>
      </c>
      <c r="W19" s="34"/>
      <c r="X19" s="7" t="s">
        <v>414</v>
      </c>
    </row>
    <row r="20" spans="1:24" ht="26.4">
      <c r="A20" s="162">
        <v>8</v>
      </c>
      <c r="B20" s="33" t="s">
        <v>12</v>
      </c>
      <c r="C20" s="38"/>
      <c r="D20" s="141" t="s">
        <v>381</v>
      </c>
      <c r="E20" s="141"/>
      <c r="F20" s="34" t="s">
        <v>101</v>
      </c>
      <c r="G20" s="15">
        <v>875</v>
      </c>
      <c r="H20" s="26">
        <f t="shared" si="1"/>
        <v>34285</v>
      </c>
      <c r="I20" s="29" t="s">
        <v>43</v>
      </c>
      <c r="J20" s="29"/>
      <c r="K20" s="29"/>
      <c r="L20" s="29"/>
      <c r="M20" s="29"/>
      <c r="N20" s="29"/>
      <c r="O20" s="29"/>
      <c r="P20" s="29"/>
      <c r="Q20" s="33"/>
      <c r="R20" s="36"/>
      <c r="S20" s="33"/>
      <c r="T20" s="33"/>
      <c r="U20" s="168" t="str">
        <f t="shared" si="0"/>
        <v>M</v>
      </c>
      <c r="V20" s="163"/>
      <c r="W20" s="34"/>
      <c r="X20" s="7" t="s">
        <v>414</v>
      </c>
    </row>
    <row r="21" spans="1:24" ht="39.6">
      <c r="A21" s="162">
        <v>9</v>
      </c>
      <c r="B21" s="151" t="s">
        <v>5</v>
      </c>
      <c r="C21" s="9"/>
      <c r="D21" s="9"/>
      <c r="E21" s="9"/>
      <c r="F21" s="10" t="s">
        <v>102</v>
      </c>
      <c r="G21" s="35">
        <v>535</v>
      </c>
      <c r="H21" s="26">
        <f t="shared" si="1"/>
        <v>34820</v>
      </c>
      <c r="I21" s="29"/>
      <c r="J21" s="29">
        <v>5</v>
      </c>
      <c r="K21" s="29" t="s">
        <v>188</v>
      </c>
      <c r="L21" s="29"/>
      <c r="M21" s="29">
        <v>4</v>
      </c>
      <c r="N21" s="29">
        <v>4</v>
      </c>
      <c r="O21" s="29"/>
      <c r="P21" s="29">
        <v>4</v>
      </c>
      <c r="Q21" s="33">
        <v>5</v>
      </c>
      <c r="R21" s="159">
        <v>5</v>
      </c>
      <c r="S21" s="33">
        <v>4</v>
      </c>
      <c r="T21" s="33">
        <v>5</v>
      </c>
      <c r="U21" s="160">
        <f t="shared" si="0"/>
        <v>4.5</v>
      </c>
      <c r="V21" s="163"/>
      <c r="W21" s="34"/>
      <c r="X21" s="7" t="s">
        <v>412</v>
      </c>
    </row>
    <row r="22" spans="1:24" ht="79.2">
      <c r="A22" s="162">
        <v>10</v>
      </c>
      <c r="B22" s="33" t="s">
        <v>13</v>
      </c>
      <c r="C22" s="33"/>
      <c r="D22" s="33"/>
      <c r="E22" s="33"/>
      <c r="F22" s="34" t="s">
        <v>394</v>
      </c>
      <c r="G22" s="15">
        <v>200</v>
      </c>
      <c r="H22" s="26">
        <f t="shared" si="1"/>
        <v>35020</v>
      </c>
      <c r="I22" s="29"/>
      <c r="J22" s="29">
        <v>2</v>
      </c>
      <c r="K22" s="29" t="s">
        <v>188</v>
      </c>
      <c r="L22" s="29"/>
      <c r="M22" s="29"/>
      <c r="N22" s="29"/>
      <c r="O22" s="29"/>
      <c r="P22" s="29">
        <v>3</v>
      </c>
      <c r="Q22" s="33">
        <v>5</v>
      </c>
      <c r="R22" s="159">
        <v>4</v>
      </c>
      <c r="S22" s="33">
        <v>4</v>
      </c>
      <c r="T22" s="33">
        <v>4</v>
      </c>
      <c r="U22" s="160">
        <f t="shared" si="0"/>
        <v>3.6666666666666665</v>
      </c>
      <c r="V22" s="163" t="s">
        <v>401</v>
      </c>
      <c r="W22" s="34"/>
      <c r="X22" s="7" t="s">
        <v>414</v>
      </c>
    </row>
    <row r="23" spans="1:24" ht="26.4">
      <c r="A23" s="162">
        <v>11</v>
      </c>
      <c r="B23" s="33" t="s">
        <v>13</v>
      </c>
      <c r="C23" s="33"/>
      <c r="D23" s="33"/>
      <c r="E23" s="33"/>
      <c r="F23" s="34" t="s">
        <v>103</v>
      </c>
      <c r="G23" s="15">
        <v>70</v>
      </c>
      <c r="H23" s="26">
        <f t="shared" si="1"/>
        <v>35090</v>
      </c>
      <c r="I23" s="29"/>
      <c r="J23" s="29">
        <v>1</v>
      </c>
      <c r="K23" s="29">
        <v>1</v>
      </c>
      <c r="L23" s="29"/>
      <c r="M23" s="29">
        <v>2</v>
      </c>
      <c r="N23" s="29">
        <v>4</v>
      </c>
      <c r="O23" s="29"/>
      <c r="P23" s="29">
        <v>4</v>
      </c>
      <c r="Q23" s="33">
        <v>4</v>
      </c>
      <c r="R23" s="159">
        <v>4</v>
      </c>
      <c r="S23" s="33">
        <v>5</v>
      </c>
      <c r="T23" s="33">
        <v>5</v>
      </c>
      <c r="U23" s="160">
        <f t="shared" si="0"/>
        <v>3.3333333333333335</v>
      </c>
      <c r="V23" s="163"/>
      <c r="W23" s="34"/>
      <c r="X23" s="7" t="s">
        <v>414</v>
      </c>
    </row>
    <row r="24" spans="1:24" ht="39.6">
      <c r="A24" s="162">
        <v>12</v>
      </c>
      <c r="B24" s="33" t="s">
        <v>14</v>
      </c>
      <c r="C24" s="33"/>
      <c r="D24" s="33"/>
      <c r="E24" s="33"/>
      <c r="F24" s="34" t="s">
        <v>21</v>
      </c>
      <c r="G24" s="15">
        <v>100</v>
      </c>
      <c r="H24" s="26">
        <f t="shared" si="1"/>
        <v>35190</v>
      </c>
      <c r="I24" s="29"/>
      <c r="J24" s="29">
        <v>5</v>
      </c>
      <c r="K24" s="29">
        <v>5</v>
      </c>
      <c r="L24" s="29"/>
      <c r="M24" s="29">
        <v>5</v>
      </c>
      <c r="N24" s="29">
        <v>5</v>
      </c>
      <c r="O24" s="29"/>
      <c r="P24" s="29">
        <v>5</v>
      </c>
      <c r="Q24" s="33">
        <v>5</v>
      </c>
      <c r="R24" s="159">
        <v>5</v>
      </c>
      <c r="S24" s="33">
        <v>3</v>
      </c>
      <c r="T24" s="33">
        <v>4</v>
      </c>
      <c r="U24" s="160">
        <f t="shared" si="0"/>
        <v>4.666666666666667</v>
      </c>
      <c r="V24" s="163" t="s">
        <v>382</v>
      </c>
      <c r="W24" s="34"/>
      <c r="X24" s="7" t="s">
        <v>414</v>
      </c>
    </row>
    <row r="25" spans="1:24" ht="39.6">
      <c r="A25" s="162">
        <v>13</v>
      </c>
      <c r="B25" s="33" t="s">
        <v>14</v>
      </c>
      <c r="C25" s="33"/>
      <c r="D25" s="33"/>
      <c r="E25" s="33"/>
      <c r="F25" s="34" t="s">
        <v>383</v>
      </c>
      <c r="G25" s="35">
        <v>100</v>
      </c>
      <c r="H25" s="26">
        <f t="shared" si="1"/>
        <v>35290</v>
      </c>
      <c r="I25" s="29"/>
      <c r="J25" s="29">
        <v>2</v>
      </c>
      <c r="K25" s="29">
        <v>1</v>
      </c>
      <c r="L25" s="29"/>
      <c r="M25" s="29">
        <v>2</v>
      </c>
      <c r="N25" s="29">
        <v>3</v>
      </c>
      <c r="O25" s="29"/>
      <c r="P25" s="29">
        <v>3</v>
      </c>
      <c r="Q25" s="33">
        <v>3</v>
      </c>
      <c r="R25" s="159">
        <v>3</v>
      </c>
      <c r="S25" s="33">
        <v>4</v>
      </c>
      <c r="T25" s="33">
        <v>3</v>
      </c>
      <c r="U25" s="160">
        <f t="shared" si="0"/>
        <v>2.6666666666666665</v>
      </c>
      <c r="V25" s="163"/>
      <c r="W25" s="34"/>
      <c r="X25" s="7" t="s">
        <v>414</v>
      </c>
    </row>
    <row r="26" spans="1:24" ht="26.4">
      <c r="A26" s="162">
        <v>14</v>
      </c>
      <c r="B26" s="33" t="s">
        <v>14</v>
      </c>
      <c r="C26" s="9"/>
      <c r="D26" s="9"/>
      <c r="E26" s="9"/>
      <c r="F26" s="34" t="s">
        <v>104</v>
      </c>
      <c r="G26" s="35">
        <v>4500</v>
      </c>
      <c r="H26" s="26">
        <f t="shared" si="1"/>
        <v>39790</v>
      </c>
      <c r="I26" s="29" t="s">
        <v>43</v>
      </c>
      <c r="J26" s="29"/>
      <c r="K26" s="29"/>
      <c r="L26" s="29"/>
      <c r="M26" s="29"/>
      <c r="N26" s="37"/>
      <c r="O26" s="29"/>
      <c r="P26" s="29"/>
      <c r="Q26" s="33"/>
      <c r="R26" s="36"/>
      <c r="S26" s="33"/>
      <c r="T26" s="33"/>
      <c r="U26" s="168" t="str">
        <f t="shared" si="0"/>
        <v>M</v>
      </c>
      <c r="V26" s="163"/>
      <c r="W26" s="34"/>
      <c r="X26" s="7" t="s">
        <v>414</v>
      </c>
    </row>
    <row r="27" spans="1:24" ht="25.8" customHeight="1">
      <c r="A27" s="162">
        <v>15</v>
      </c>
      <c r="B27" s="33" t="s">
        <v>14</v>
      </c>
      <c r="C27" s="9"/>
      <c r="D27" s="9"/>
      <c r="E27" s="9"/>
      <c r="F27" s="34" t="s">
        <v>105</v>
      </c>
      <c r="G27" s="35">
        <v>70</v>
      </c>
      <c r="H27" s="26">
        <f t="shared" si="1"/>
        <v>39860</v>
      </c>
      <c r="I27" s="29" t="s">
        <v>43</v>
      </c>
      <c r="J27" s="29"/>
      <c r="K27" s="29"/>
      <c r="L27" s="29"/>
      <c r="M27" s="29"/>
      <c r="N27" s="29"/>
      <c r="O27" s="29"/>
      <c r="P27" s="29"/>
      <c r="Q27" s="33"/>
      <c r="R27" s="36"/>
      <c r="S27" s="33"/>
      <c r="T27" s="33"/>
      <c r="U27" s="168" t="str">
        <f t="shared" si="0"/>
        <v>M</v>
      </c>
      <c r="V27" s="163"/>
      <c r="W27" s="34"/>
      <c r="X27" s="7" t="s">
        <v>414</v>
      </c>
    </row>
    <row r="28" spans="1:24" ht="25.8" customHeight="1">
      <c r="A28" s="162">
        <v>16</v>
      </c>
      <c r="B28" s="33" t="s">
        <v>14</v>
      </c>
      <c r="C28" s="9"/>
      <c r="D28" s="9"/>
      <c r="E28" s="9"/>
      <c r="F28" s="34" t="s">
        <v>45</v>
      </c>
      <c r="G28" s="35">
        <v>1500</v>
      </c>
      <c r="H28" s="26">
        <f t="shared" si="1"/>
        <v>41360</v>
      </c>
      <c r="I28" s="29"/>
      <c r="J28" s="29">
        <v>5</v>
      </c>
      <c r="K28" s="29" t="s">
        <v>188</v>
      </c>
      <c r="L28" s="29"/>
      <c r="M28" s="29">
        <v>5</v>
      </c>
      <c r="N28" s="29">
        <v>4</v>
      </c>
      <c r="O28" s="29"/>
      <c r="P28" s="29">
        <v>3</v>
      </c>
      <c r="Q28" s="33">
        <v>5</v>
      </c>
      <c r="R28" s="159">
        <v>4</v>
      </c>
      <c r="S28" s="33">
        <v>4</v>
      </c>
      <c r="T28" s="33">
        <v>5</v>
      </c>
      <c r="U28" s="160">
        <f t="shared" si="0"/>
        <v>4.375</v>
      </c>
      <c r="V28" s="163" t="s">
        <v>402</v>
      </c>
      <c r="W28" s="34"/>
      <c r="X28" s="7" t="s">
        <v>414</v>
      </c>
    </row>
    <row r="29" spans="1:24" ht="29.4" customHeight="1">
      <c r="A29" s="162">
        <v>17</v>
      </c>
      <c r="B29" s="33" t="s">
        <v>14</v>
      </c>
      <c r="C29" s="33"/>
      <c r="D29" s="33"/>
      <c r="E29" s="33"/>
      <c r="F29" s="34" t="s">
        <v>20</v>
      </c>
      <c r="G29" s="15">
        <v>250</v>
      </c>
      <c r="H29" s="26">
        <f t="shared" si="1"/>
        <v>41610</v>
      </c>
      <c r="I29" s="29"/>
      <c r="J29" s="29">
        <v>2</v>
      </c>
      <c r="K29" s="29" t="s">
        <v>188</v>
      </c>
      <c r="L29" s="29"/>
      <c r="M29" s="29">
        <v>3</v>
      </c>
      <c r="N29" s="29">
        <v>4</v>
      </c>
      <c r="O29" s="29"/>
      <c r="P29" s="29">
        <v>4</v>
      </c>
      <c r="Q29" s="33">
        <v>4</v>
      </c>
      <c r="R29" s="159">
        <v>4</v>
      </c>
      <c r="S29" s="33">
        <v>4</v>
      </c>
      <c r="T29" s="33">
        <v>4</v>
      </c>
      <c r="U29" s="160">
        <f t="shared" si="0"/>
        <v>3.625</v>
      </c>
      <c r="V29" s="163"/>
      <c r="W29" s="34"/>
      <c r="X29" s="7" t="s">
        <v>414</v>
      </c>
    </row>
    <row r="30" spans="1:24" ht="26.4">
      <c r="A30" s="162">
        <v>18</v>
      </c>
      <c r="B30" s="33" t="s">
        <v>14</v>
      </c>
      <c r="C30" s="33"/>
      <c r="D30" s="33"/>
      <c r="E30" s="33"/>
      <c r="F30" s="34" t="s">
        <v>106</v>
      </c>
      <c r="G30" s="15">
        <v>1400</v>
      </c>
      <c r="H30" s="26">
        <f t="shared" si="1"/>
        <v>43010</v>
      </c>
      <c r="I30" s="29"/>
      <c r="J30" s="29">
        <v>5</v>
      </c>
      <c r="K30" s="29">
        <v>5</v>
      </c>
      <c r="L30" s="29"/>
      <c r="M30" s="29">
        <v>5</v>
      </c>
      <c r="N30" s="29">
        <v>5</v>
      </c>
      <c r="O30" s="29"/>
      <c r="P30" s="29">
        <v>5</v>
      </c>
      <c r="Q30" s="33">
        <v>5</v>
      </c>
      <c r="R30" s="159">
        <v>5</v>
      </c>
      <c r="S30" s="33">
        <v>5</v>
      </c>
      <c r="T30" s="33">
        <v>5</v>
      </c>
      <c r="U30" s="160">
        <f t="shared" si="0"/>
        <v>5</v>
      </c>
      <c r="V30" s="163"/>
      <c r="W30" s="34"/>
      <c r="X30" s="7" t="s">
        <v>414</v>
      </c>
    </row>
    <row r="31" spans="1:24" ht="26.4">
      <c r="A31" s="162" t="s">
        <v>397</v>
      </c>
      <c r="B31" s="33" t="s">
        <v>14</v>
      </c>
      <c r="C31" s="33"/>
      <c r="D31" s="33"/>
      <c r="E31" s="33"/>
      <c r="F31" s="34" t="s">
        <v>398</v>
      </c>
      <c r="G31" s="15">
        <v>500</v>
      </c>
      <c r="H31" s="26">
        <f t="shared" si="1"/>
        <v>43510</v>
      </c>
      <c r="I31" s="29"/>
      <c r="J31" s="29">
        <v>5</v>
      </c>
      <c r="K31" s="29" t="s">
        <v>188</v>
      </c>
      <c r="L31" s="29"/>
      <c r="M31" s="29"/>
      <c r="N31" s="29"/>
      <c r="O31" s="29"/>
      <c r="P31" s="29">
        <v>3</v>
      </c>
      <c r="Q31" s="33">
        <v>4</v>
      </c>
      <c r="R31" s="159">
        <v>3</v>
      </c>
      <c r="S31" s="33">
        <v>2</v>
      </c>
      <c r="T31" s="33">
        <v>3</v>
      </c>
      <c r="U31" s="160">
        <f t="shared" si="0"/>
        <v>3.3333333333333335</v>
      </c>
      <c r="V31" s="163" t="s">
        <v>399</v>
      </c>
      <c r="W31" s="34"/>
      <c r="X31" s="7" t="s">
        <v>414</v>
      </c>
    </row>
    <row r="32" spans="1:24" ht="39.6">
      <c r="A32" s="162">
        <v>19</v>
      </c>
      <c r="B32" s="33" t="s">
        <v>15</v>
      </c>
      <c r="C32" s="33"/>
      <c r="D32" s="33"/>
      <c r="E32" s="33"/>
      <c r="F32" s="34" t="s">
        <v>417</v>
      </c>
      <c r="G32" s="15">
        <v>1500</v>
      </c>
      <c r="H32" s="26">
        <f t="shared" si="1"/>
        <v>45010</v>
      </c>
      <c r="I32" s="29"/>
      <c r="J32" s="29">
        <v>3</v>
      </c>
      <c r="K32" s="29"/>
      <c r="L32" s="29"/>
      <c r="M32" s="29">
        <v>2</v>
      </c>
      <c r="N32" s="29"/>
      <c r="O32" s="29"/>
      <c r="P32" s="29">
        <v>3</v>
      </c>
      <c r="Q32" s="33">
        <v>4</v>
      </c>
      <c r="R32" s="159">
        <v>4</v>
      </c>
      <c r="S32" s="33">
        <v>5</v>
      </c>
      <c r="T32" s="33">
        <v>4</v>
      </c>
      <c r="U32" s="160">
        <f t="shared" si="0"/>
        <v>3.5714285714285716</v>
      </c>
      <c r="V32" s="163" t="s">
        <v>422</v>
      </c>
      <c r="W32" s="34"/>
      <c r="X32" s="7" t="s">
        <v>414</v>
      </c>
    </row>
    <row r="33" spans="1:24" ht="27" customHeight="1">
      <c r="A33" s="162">
        <v>20</v>
      </c>
      <c r="B33" s="33" t="s">
        <v>15</v>
      </c>
      <c r="C33" s="33"/>
      <c r="D33" s="33"/>
      <c r="E33" s="33"/>
      <c r="F33" s="34" t="s">
        <v>107</v>
      </c>
      <c r="G33" s="15">
        <v>40</v>
      </c>
      <c r="H33" s="26">
        <f t="shared" si="1"/>
        <v>45050</v>
      </c>
      <c r="I33" s="29"/>
      <c r="J33" s="29">
        <v>1</v>
      </c>
      <c r="K33" s="29">
        <v>1</v>
      </c>
      <c r="L33" s="29"/>
      <c r="M33" s="29"/>
      <c r="N33" s="29"/>
      <c r="O33" s="29"/>
      <c r="P33" s="29">
        <v>3</v>
      </c>
      <c r="Q33" s="33">
        <v>2</v>
      </c>
      <c r="R33" s="159">
        <v>2</v>
      </c>
      <c r="S33" s="33">
        <v>4</v>
      </c>
      <c r="T33" s="33">
        <v>5</v>
      </c>
      <c r="U33" s="160">
        <f t="shared" si="0"/>
        <v>2.5714285714285716</v>
      </c>
      <c r="V33" s="163"/>
      <c r="W33" s="34"/>
      <c r="X33" s="7" t="s">
        <v>414</v>
      </c>
    </row>
    <row r="34" spans="1:24" ht="52.8">
      <c r="A34" s="162">
        <v>21</v>
      </c>
      <c r="B34" s="33" t="s">
        <v>16</v>
      </c>
      <c r="C34" s="39"/>
      <c r="D34" s="39"/>
      <c r="E34" s="39"/>
      <c r="F34" s="34" t="s">
        <v>108</v>
      </c>
      <c r="G34" s="15">
        <v>750</v>
      </c>
      <c r="H34" s="26">
        <f t="shared" si="1"/>
        <v>45800</v>
      </c>
      <c r="I34" s="29"/>
      <c r="J34" s="29">
        <v>3</v>
      </c>
      <c r="K34" s="29" t="s">
        <v>188</v>
      </c>
      <c r="L34" s="29"/>
      <c r="M34" s="29"/>
      <c r="N34" s="29"/>
      <c r="O34" s="29"/>
      <c r="P34" s="29">
        <v>2</v>
      </c>
      <c r="Q34" s="33">
        <v>3</v>
      </c>
      <c r="R34" s="159">
        <v>4</v>
      </c>
      <c r="S34" s="33">
        <v>5</v>
      </c>
      <c r="T34" s="33">
        <v>5</v>
      </c>
      <c r="U34" s="160">
        <f t="shared" si="0"/>
        <v>3.6666666666666665</v>
      </c>
      <c r="V34" s="163" t="s">
        <v>403</v>
      </c>
      <c r="W34" s="34"/>
      <c r="X34" s="7" t="s">
        <v>414</v>
      </c>
    </row>
    <row r="35" spans="1:24" ht="31.2" customHeight="1">
      <c r="A35" s="162">
        <v>22</v>
      </c>
      <c r="B35" s="33" t="s">
        <v>16</v>
      </c>
      <c r="C35" s="39"/>
      <c r="D35" s="39"/>
      <c r="E35" s="39"/>
      <c r="F35" s="34" t="s">
        <v>19</v>
      </c>
      <c r="G35" s="15">
        <v>100</v>
      </c>
      <c r="H35" s="26">
        <f t="shared" si="1"/>
        <v>45900</v>
      </c>
      <c r="I35" s="51"/>
      <c r="J35" s="164">
        <v>2</v>
      </c>
      <c r="K35" s="164">
        <v>1</v>
      </c>
      <c r="L35" s="164"/>
      <c r="M35" s="164"/>
      <c r="N35" s="164"/>
      <c r="O35" s="164"/>
      <c r="P35" s="164">
        <v>2</v>
      </c>
      <c r="Q35" s="169">
        <v>2</v>
      </c>
      <c r="R35" s="179">
        <v>2</v>
      </c>
      <c r="S35" s="33" t="s">
        <v>188</v>
      </c>
      <c r="T35" s="33" t="s">
        <v>188</v>
      </c>
      <c r="U35" s="160">
        <f t="shared" si="0"/>
        <v>1.8</v>
      </c>
      <c r="V35" s="163"/>
      <c r="W35" s="34"/>
      <c r="X35" s="7" t="s">
        <v>414</v>
      </c>
    </row>
    <row r="36" spans="1:24" ht="39.6">
      <c r="A36" s="162">
        <v>23</v>
      </c>
      <c r="B36" s="33" t="s">
        <v>16</v>
      </c>
      <c r="C36" s="33"/>
      <c r="D36" s="33"/>
      <c r="E36" s="33"/>
      <c r="F36" s="34" t="s">
        <v>109</v>
      </c>
      <c r="G36" s="15">
        <v>975</v>
      </c>
      <c r="H36" s="26">
        <f t="shared" si="1"/>
        <v>46875</v>
      </c>
      <c r="I36" s="29"/>
      <c r="J36" s="29"/>
      <c r="K36" s="29"/>
      <c r="L36" s="29"/>
      <c r="M36" s="29"/>
      <c r="N36" s="29"/>
      <c r="O36" s="29"/>
      <c r="P36" s="29"/>
      <c r="Q36" s="33"/>
      <c r="R36" s="36"/>
      <c r="S36" s="33"/>
      <c r="T36" s="33"/>
      <c r="U36" s="168" t="e">
        <f t="shared" si="0"/>
        <v>#DIV/0!</v>
      </c>
      <c r="V36" s="163" t="s">
        <v>405</v>
      </c>
      <c r="W36" s="34"/>
      <c r="X36" s="7" t="s">
        <v>414</v>
      </c>
    </row>
    <row r="37" spans="1:24" ht="26.4" customHeight="1">
      <c r="A37" s="162">
        <v>24</v>
      </c>
      <c r="B37" s="33" t="s">
        <v>16</v>
      </c>
      <c r="C37" s="33"/>
      <c r="D37" s="33"/>
      <c r="E37" s="33"/>
      <c r="F37" s="34" t="s">
        <v>388</v>
      </c>
      <c r="G37" s="15">
        <v>150</v>
      </c>
      <c r="H37" s="26">
        <f t="shared" si="1"/>
        <v>47025</v>
      </c>
      <c r="I37" s="29"/>
      <c r="J37" s="29">
        <v>2</v>
      </c>
      <c r="K37" s="29" t="s">
        <v>188</v>
      </c>
      <c r="L37" s="29"/>
      <c r="M37" s="29"/>
      <c r="N37" s="29"/>
      <c r="O37" s="29"/>
      <c r="P37" s="29">
        <v>3</v>
      </c>
      <c r="Q37" s="33">
        <v>3</v>
      </c>
      <c r="R37" s="159">
        <v>3</v>
      </c>
      <c r="S37" s="33">
        <v>4</v>
      </c>
      <c r="T37" s="33">
        <v>4</v>
      </c>
      <c r="U37" s="160">
        <f t="shared" si="0"/>
        <v>3.1666666666666665</v>
      </c>
      <c r="V37" s="163"/>
      <c r="W37" s="34"/>
      <c r="X37" s="7" t="s">
        <v>414</v>
      </c>
    </row>
    <row r="38" spans="1:24" ht="27.6" customHeight="1">
      <c r="A38" s="162">
        <v>25</v>
      </c>
      <c r="B38" s="52" t="s">
        <v>7</v>
      </c>
      <c r="C38" s="33"/>
      <c r="D38" s="33"/>
      <c r="E38" s="33"/>
      <c r="F38" s="10" t="s">
        <v>8</v>
      </c>
      <c r="G38" s="15">
        <v>1610</v>
      </c>
      <c r="H38" s="26">
        <f t="shared" si="1"/>
        <v>48635</v>
      </c>
      <c r="I38" s="29"/>
      <c r="J38" s="29">
        <v>3</v>
      </c>
      <c r="K38" s="29">
        <v>1</v>
      </c>
      <c r="L38" s="29"/>
      <c r="M38" s="29"/>
      <c r="N38" s="29"/>
      <c r="O38" s="29"/>
      <c r="P38" s="29">
        <v>2</v>
      </c>
      <c r="Q38" s="33">
        <v>5</v>
      </c>
      <c r="R38" s="159">
        <v>3</v>
      </c>
      <c r="S38" s="33">
        <v>5</v>
      </c>
      <c r="T38" s="33">
        <v>5</v>
      </c>
      <c r="U38" s="160">
        <f t="shared" si="0"/>
        <v>3.4285714285714284</v>
      </c>
      <c r="V38" s="163"/>
      <c r="W38" s="34"/>
      <c r="X38" s="7" t="s">
        <v>412</v>
      </c>
    </row>
    <row r="39" spans="1:24" ht="26.4">
      <c r="A39" s="162">
        <v>26</v>
      </c>
      <c r="B39" s="52" t="s">
        <v>7</v>
      </c>
      <c r="C39" s="33"/>
      <c r="D39" s="33"/>
      <c r="E39" s="33"/>
      <c r="F39" s="10" t="s">
        <v>47</v>
      </c>
      <c r="G39" s="35">
        <v>160</v>
      </c>
      <c r="H39" s="26">
        <f t="shared" si="1"/>
        <v>48795</v>
      </c>
      <c r="I39" s="29"/>
      <c r="J39" s="29">
        <v>4</v>
      </c>
      <c r="K39" s="29" t="s">
        <v>188</v>
      </c>
      <c r="L39" s="29"/>
      <c r="M39" s="29"/>
      <c r="N39" s="29"/>
      <c r="O39" s="29"/>
      <c r="P39" s="29">
        <v>4</v>
      </c>
      <c r="Q39" s="33">
        <v>4</v>
      </c>
      <c r="R39" s="159">
        <v>4</v>
      </c>
      <c r="S39" s="33">
        <v>5</v>
      </c>
      <c r="T39" s="33">
        <v>5</v>
      </c>
      <c r="U39" s="160">
        <f t="shared" si="0"/>
        <v>4.333333333333333</v>
      </c>
      <c r="V39" s="163"/>
      <c r="W39" s="34"/>
      <c r="X39" s="7" t="s">
        <v>412</v>
      </c>
    </row>
    <row r="40" spans="1:24" ht="34.799999999999997" customHeight="1">
      <c r="A40" s="162">
        <v>27</v>
      </c>
      <c r="B40" s="52" t="s">
        <v>7</v>
      </c>
      <c r="C40" s="33"/>
      <c r="D40" s="139" t="s">
        <v>392</v>
      </c>
      <c r="E40" s="33"/>
      <c r="F40" s="10" t="s">
        <v>23</v>
      </c>
      <c r="G40" s="15">
        <v>525</v>
      </c>
      <c r="H40" s="26">
        <f t="shared" si="1"/>
        <v>49320</v>
      </c>
      <c r="I40" s="29"/>
      <c r="J40" s="29">
        <v>5</v>
      </c>
      <c r="K40" s="29" t="s">
        <v>188</v>
      </c>
      <c r="L40" s="29"/>
      <c r="M40" s="29"/>
      <c r="N40" s="29"/>
      <c r="O40" s="29"/>
      <c r="P40" s="29">
        <v>5</v>
      </c>
      <c r="Q40" s="33">
        <v>5</v>
      </c>
      <c r="R40" s="159">
        <v>5</v>
      </c>
      <c r="S40" s="33">
        <v>5</v>
      </c>
      <c r="T40" s="33">
        <v>5</v>
      </c>
      <c r="U40" s="160">
        <f t="shared" si="0"/>
        <v>5</v>
      </c>
      <c r="V40" s="163"/>
      <c r="W40" s="34"/>
      <c r="X40" s="7" t="s">
        <v>412</v>
      </c>
    </row>
    <row r="41" spans="1:24" ht="52.8">
      <c r="A41" s="162">
        <v>28</v>
      </c>
      <c r="B41" s="52" t="s">
        <v>7</v>
      </c>
      <c r="C41" s="33"/>
      <c r="D41" s="33"/>
      <c r="E41" s="33"/>
      <c r="F41" s="10" t="s">
        <v>9</v>
      </c>
      <c r="G41" s="161">
        <v>630</v>
      </c>
      <c r="H41" s="15">
        <f t="shared" si="1"/>
        <v>49950</v>
      </c>
      <c r="I41" s="29"/>
      <c r="J41" s="29" t="s">
        <v>188</v>
      </c>
      <c r="K41" s="29" t="s">
        <v>188</v>
      </c>
      <c r="L41" s="29"/>
      <c r="M41" s="29"/>
      <c r="N41" s="29"/>
      <c r="O41" s="29"/>
      <c r="P41" s="29">
        <v>2</v>
      </c>
      <c r="Q41" s="158">
        <v>5</v>
      </c>
      <c r="R41" s="159">
        <v>4</v>
      </c>
      <c r="S41" s="33">
        <v>5</v>
      </c>
      <c r="T41" s="33">
        <v>4</v>
      </c>
      <c r="U41" s="160">
        <f t="shared" si="0"/>
        <v>4</v>
      </c>
      <c r="V41" s="163"/>
      <c r="W41" s="34"/>
      <c r="X41" s="7" t="s">
        <v>412</v>
      </c>
    </row>
    <row r="42" spans="1:24" ht="26.4">
      <c r="A42" s="162">
        <v>29</v>
      </c>
      <c r="B42" s="33" t="s">
        <v>7</v>
      </c>
      <c r="C42" s="33"/>
      <c r="D42" s="33"/>
      <c r="E42" s="33"/>
      <c r="F42" s="34" t="s">
        <v>110</v>
      </c>
      <c r="G42" s="15">
        <v>220</v>
      </c>
      <c r="H42" s="26">
        <f t="shared" si="1"/>
        <v>50170</v>
      </c>
      <c r="I42" s="29"/>
      <c r="J42" s="29">
        <v>3</v>
      </c>
      <c r="K42" s="29" t="s">
        <v>188</v>
      </c>
      <c r="L42" s="29"/>
      <c r="M42" s="29"/>
      <c r="N42" s="29"/>
      <c r="O42" s="29"/>
      <c r="P42" s="29">
        <v>3</v>
      </c>
      <c r="Q42" s="33">
        <v>3</v>
      </c>
      <c r="R42" s="159">
        <v>3</v>
      </c>
      <c r="S42" s="33">
        <v>5</v>
      </c>
      <c r="T42" s="33">
        <v>5</v>
      </c>
      <c r="U42" s="160">
        <f t="shared" si="0"/>
        <v>3.6666666666666665</v>
      </c>
      <c r="V42" s="163"/>
      <c r="W42" s="34"/>
      <c r="X42" s="7" t="s">
        <v>414</v>
      </c>
    </row>
    <row r="43" spans="1:24" ht="44.4" customHeight="1">
      <c r="A43" s="162">
        <v>30</v>
      </c>
      <c r="B43" s="33" t="s">
        <v>7</v>
      </c>
      <c r="C43" s="33"/>
      <c r="D43" s="33"/>
      <c r="E43" s="33"/>
      <c r="F43" s="34" t="s">
        <v>421</v>
      </c>
      <c r="G43" s="15">
        <v>50</v>
      </c>
      <c r="H43" s="26">
        <f t="shared" si="1"/>
        <v>50220</v>
      </c>
      <c r="I43" s="29"/>
      <c r="J43" s="175">
        <v>4</v>
      </c>
      <c r="K43" s="29">
        <v>1</v>
      </c>
      <c r="L43" s="29"/>
      <c r="M43" s="29"/>
      <c r="N43" s="29"/>
      <c r="O43" s="29"/>
      <c r="P43" s="29">
        <v>2</v>
      </c>
      <c r="Q43" s="33">
        <v>3</v>
      </c>
      <c r="R43" s="159">
        <v>3</v>
      </c>
      <c r="S43" s="33">
        <v>4</v>
      </c>
      <c r="T43" s="33">
        <v>5</v>
      </c>
      <c r="U43" s="160">
        <f t="shared" si="0"/>
        <v>3.1428571428571428</v>
      </c>
      <c r="V43" s="163"/>
      <c r="W43" s="34" t="s">
        <v>409</v>
      </c>
      <c r="X43" s="7" t="s">
        <v>414</v>
      </c>
    </row>
    <row r="44" spans="1:24" ht="44.4" customHeight="1">
      <c r="A44" s="162" t="s">
        <v>418</v>
      </c>
      <c r="B44" s="33" t="s">
        <v>420</v>
      </c>
      <c r="C44" s="158"/>
      <c r="D44" s="158"/>
      <c r="E44" s="158"/>
      <c r="F44" s="34" t="s">
        <v>419</v>
      </c>
      <c r="G44" s="15">
        <v>35</v>
      </c>
      <c r="H44" s="26">
        <f t="shared" si="1"/>
        <v>50255</v>
      </c>
      <c r="I44" s="29"/>
      <c r="J44" s="175">
        <v>1</v>
      </c>
      <c r="K44" s="29">
        <v>1</v>
      </c>
      <c r="L44" s="29"/>
      <c r="M44" s="29"/>
      <c r="N44" s="29"/>
      <c r="O44" s="29"/>
      <c r="P44" s="29">
        <v>2</v>
      </c>
      <c r="Q44" s="33">
        <v>3</v>
      </c>
      <c r="R44" s="159">
        <v>3</v>
      </c>
      <c r="S44" s="33">
        <v>4</v>
      </c>
      <c r="T44" s="33">
        <v>5</v>
      </c>
      <c r="U44" s="160">
        <f t="shared" si="0"/>
        <v>2.7142857142857144</v>
      </c>
      <c r="V44" s="163"/>
      <c r="W44" s="155" t="s">
        <v>423</v>
      </c>
      <c r="X44" s="7"/>
    </row>
    <row r="45" spans="1:24" ht="52.8">
      <c r="A45" s="162">
        <v>31</v>
      </c>
      <c r="B45" s="33" t="s">
        <v>7</v>
      </c>
      <c r="C45" s="33"/>
      <c r="D45" s="33"/>
      <c r="E45" s="33"/>
      <c r="F45" s="34" t="s">
        <v>26</v>
      </c>
      <c r="G45" s="15">
        <v>850</v>
      </c>
      <c r="H45" s="26">
        <f t="shared" si="1"/>
        <v>51105</v>
      </c>
      <c r="I45" s="29" t="s">
        <v>43</v>
      </c>
      <c r="J45" s="29"/>
      <c r="K45" s="29"/>
      <c r="L45" s="29"/>
      <c r="M45" s="29"/>
      <c r="N45" s="29"/>
      <c r="O45" s="29"/>
      <c r="P45" s="29"/>
      <c r="Q45" s="33"/>
      <c r="R45" s="36"/>
      <c r="S45" s="33"/>
      <c r="T45" s="33"/>
      <c r="U45" s="168" t="str">
        <f t="shared" si="0"/>
        <v>M</v>
      </c>
      <c r="V45" s="163"/>
      <c r="W45" s="34"/>
      <c r="X45" s="7" t="s">
        <v>414</v>
      </c>
    </row>
    <row r="46" spans="1:24" ht="26.4">
      <c r="A46" s="162">
        <v>32</v>
      </c>
      <c r="B46" s="33" t="s">
        <v>7</v>
      </c>
      <c r="C46" s="39"/>
      <c r="D46" s="39"/>
      <c r="E46" s="39"/>
      <c r="F46" s="34" t="s">
        <v>17</v>
      </c>
      <c r="G46" s="35">
        <v>50</v>
      </c>
      <c r="H46" s="26">
        <f t="shared" si="1"/>
        <v>51155</v>
      </c>
      <c r="I46" s="51"/>
      <c r="J46" s="164">
        <v>5</v>
      </c>
      <c r="K46" s="164" t="s">
        <v>188</v>
      </c>
      <c r="L46" s="164"/>
      <c r="M46" s="164"/>
      <c r="N46" s="164"/>
      <c r="O46" s="164"/>
      <c r="P46" s="164">
        <v>5</v>
      </c>
      <c r="Q46" s="169">
        <v>5</v>
      </c>
      <c r="R46" s="179">
        <v>4</v>
      </c>
      <c r="S46" s="169">
        <v>4</v>
      </c>
      <c r="T46" s="169">
        <v>5</v>
      </c>
      <c r="U46" s="160">
        <f t="shared" si="0"/>
        <v>4.666666666666667</v>
      </c>
      <c r="V46" s="163"/>
      <c r="W46" s="34"/>
      <c r="X46" s="7" t="s">
        <v>414</v>
      </c>
    </row>
    <row r="47" spans="1:24" ht="27">
      <c r="A47" s="162">
        <v>33</v>
      </c>
      <c r="B47" s="33" t="s">
        <v>7</v>
      </c>
      <c r="C47" s="33"/>
      <c r="D47" s="139" t="s">
        <v>391</v>
      </c>
      <c r="E47" s="33"/>
      <c r="F47" s="34" t="s">
        <v>18</v>
      </c>
      <c r="G47" s="15">
        <v>800</v>
      </c>
      <c r="H47" s="26">
        <f t="shared" si="1"/>
        <v>51955</v>
      </c>
      <c r="I47" s="29"/>
      <c r="J47" s="29">
        <v>4</v>
      </c>
      <c r="K47" s="29">
        <v>5</v>
      </c>
      <c r="L47" s="29"/>
      <c r="M47" s="29"/>
      <c r="N47" s="29"/>
      <c r="O47" s="29"/>
      <c r="P47" s="29">
        <v>5</v>
      </c>
      <c r="Q47" s="29">
        <v>5</v>
      </c>
      <c r="R47" s="159">
        <v>4</v>
      </c>
      <c r="S47" s="29">
        <v>5</v>
      </c>
      <c r="T47" s="29">
        <v>5</v>
      </c>
      <c r="U47" s="160">
        <f t="shared" si="0"/>
        <v>4.7142857142857144</v>
      </c>
      <c r="V47" s="163"/>
      <c r="W47" s="34"/>
      <c r="X47" s="7" t="s">
        <v>414</v>
      </c>
    </row>
    <row r="48" spans="1:24" ht="26.4">
      <c r="A48" s="170">
        <v>34</v>
      </c>
      <c r="B48" s="39" t="s">
        <v>7</v>
      </c>
      <c r="C48" s="39"/>
      <c r="D48" s="39"/>
      <c r="E48" s="39"/>
      <c r="F48" s="171" t="s">
        <v>25</v>
      </c>
      <c r="G48" s="172">
        <v>0</v>
      </c>
      <c r="H48" s="173">
        <f t="shared" si="1"/>
        <v>51955</v>
      </c>
      <c r="I48" s="29"/>
      <c r="J48" s="29"/>
      <c r="K48" s="29"/>
      <c r="L48" s="29"/>
      <c r="M48" s="29"/>
      <c r="N48" s="29"/>
      <c r="O48" s="29"/>
      <c r="P48" s="29"/>
      <c r="Q48" s="33"/>
      <c r="R48" s="36"/>
      <c r="S48" s="33"/>
      <c r="T48" s="33"/>
      <c r="U48" s="168" t="e">
        <f t="shared" si="0"/>
        <v>#DIV/0!</v>
      </c>
      <c r="V48" s="163"/>
      <c r="W48" s="34"/>
      <c r="X48" s="7" t="s">
        <v>414</v>
      </c>
    </row>
    <row r="49" spans="1:24" ht="26.4">
      <c r="A49" s="170">
        <v>35</v>
      </c>
      <c r="B49" s="39" t="s">
        <v>7</v>
      </c>
      <c r="C49" s="39"/>
      <c r="D49" s="39"/>
      <c r="E49" s="39"/>
      <c r="F49" s="174" t="s">
        <v>46</v>
      </c>
      <c r="G49" s="172">
        <v>0</v>
      </c>
      <c r="H49" s="173">
        <f t="shared" si="1"/>
        <v>51955</v>
      </c>
      <c r="I49" s="29"/>
      <c r="J49" s="29"/>
      <c r="K49" s="29"/>
      <c r="L49" s="29"/>
      <c r="M49" s="29"/>
      <c r="N49" s="29"/>
      <c r="O49" s="29"/>
      <c r="P49" s="29"/>
      <c r="Q49" s="33"/>
      <c r="R49" s="36"/>
      <c r="S49" s="33"/>
      <c r="T49" s="33"/>
      <c r="U49" s="168" t="e">
        <f t="shared" si="0"/>
        <v>#DIV/0!</v>
      </c>
      <c r="V49" s="163"/>
      <c r="W49" s="34"/>
      <c r="X49" s="7" t="s">
        <v>414</v>
      </c>
    </row>
    <row r="50" spans="1:24" ht="54" customHeight="1">
      <c r="A50" s="162">
        <v>36</v>
      </c>
      <c r="B50" s="33" t="s">
        <v>7</v>
      </c>
      <c r="C50" s="33"/>
      <c r="D50" s="139" t="s">
        <v>377</v>
      </c>
      <c r="E50" s="139"/>
      <c r="F50" s="34" t="s">
        <v>373</v>
      </c>
      <c r="G50" s="15">
        <v>325</v>
      </c>
      <c r="H50" s="26">
        <f t="shared" si="1"/>
        <v>52280</v>
      </c>
      <c r="I50" s="29"/>
      <c r="J50" s="29">
        <v>5</v>
      </c>
      <c r="K50" s="29">
        <v>5</v>
      </c>
      <c r="L50" s="29"/>
      <c r="M50" s="29"/>
      <c r="N50" s="29"/>
      <c r="O50" s="29"/>
      <c r="P50" s="29">
        <v>4</v>
      </c>
      <c r="Q50" s="33">
        <v>5</v>
      </c>
      <c r="R50" s="159">
        <v>4</v>
      </c>
      <c r="S50" s="33">
        <v>5</v>
      </c>
      <c r="T50" s="33">
        <v>5</v>
      </c>
      <c r="U50" s="160">
        <f t="shared" si="0"/>
        <v>4.7142857142857144</v>
      </c>
      <c r="V50" s="163" t="s">
        <v>408</v>
      </c>
      <c r="W50" s="34"/>
      <c r="X50" s="7" t="s">
        <v>414</v>
      </c>
    </row>
    <row r="51" spans="1:24" ht="31.2" customHeight="1">
      <c r="A51" s="162">
        <v>37</v>
      </c>
      <c r="B51" s="151" t="s">
        <v>5</v>
      </c>
      <c r="C51" s="33"/>
      <c r="D51" s="33"/>
      <c r="E51" s="33"/>
      <c r="F51" s="10" t="s">
        <v>24</v>
      </c>
      <c r="G51" s="35">
        <v>20</v>
      </c>
      <c r="H51" s="26">
        <f t="shared" si="1"/>
        <v>52300</v>
      </c>
      <c r="I51" s="29"/>
      <c r="J51" s="156">
        <v>5</v>
      </c>
      <c r="K51" s="29"/>
      <c r="L51" s="29"/>
      <c r="M51" s="29"/>
      <c r="N51" s="156">
        <v>4</v>
      </c>
      <c r="O51" s="29"/>
      <c r="P51" s="156">
        <v>4</v>
      </c>
      <c r="Q51" s="158">
        <v>5</v>
      </c>
      <c r="R51" s="159">
        <v>5</v>
      </c>
      <c r="S51" s="158" t="s">
        <v>188</v>
      </c>
      <c r="T51" s="158" t="s">
        <v>188</v>
      </c>
      <c r="U51" s="160">
        <f t="shared" si="0"/>
        <v>4.5999999999999996</v>
      </c>
      <c r="V51" s="163"/>
      <c r="W51" s="34" t="s">
        <v>410</v>
      </c>
      <c r="X51" s="7" t="s">
        <v>412</v>
      </c>
    </row>
    <row r="52" spans="1:24" ht="27" customHeight="1">
      <c r="A52" s="162">
        <v>38</v>
      </c>
      <c r="B52" s="151" t="s">
        <v>6</v>
      </c>
      <c r="C52" s="33"/>
      <c r="D52" s="33"/>
      <c r="E52" s="33"/>
      <c r="F52" s="10" t="s">
        <v>44</v>
      </c>
      <c r="G52" s="15">
        <v>16020</v>
      </c>
      <c r="H52" s="26">
        <f t="shared" si="1"/>
        <v>68320</v>
      </c>
      <c r="I52" s="29"/>
      <c r="J52" s="29">
        <v>3</v>
      </c>
      <c r="K52" s="29" t="s">
        <v>188</v>
      </c>
      <c r="L52" s="29"/>
      <c r="M52" s="29"/>
      <c r="N52" s="29"/>
      <c r="O52" s="29"/>
      <c r="P52" s="29">
        <v>5</v>
      </c>
      <c r="Q52" s="33">
        <v>5</v>
      </c>
      <c r="R52" s="159">
        <v>4</v>
      </c>
      <c r="S52" s="33">
        <v>3</v>
      </c>
      <c r="T52" s="33">
        <v>5</v>
      </c>
      <c r="U52" s="160">
        <f t="shared" si="0"/>
        <v>4.166666666666667</v>
      </c>
      <c r="V52" s="163"/>
      <c r="W52" s="34"/>
      <c r="X52" s="7" t="s">
        <v>412</v>
      </c>
    </row>
    <row r="53" spans="1:24" ht="27" customHeight="1">
      <c r="A53" s="162">
        <v>39</v>
      </c>
      <c r="B53" s="151" t="s">
        <v>6</v>
      </c>
      <c r="C53" s="33"/>
      <c r="D53" s="33"/>
      <c r="E53" s="33"/>
      <c r="F53" s="10" t="s">
        <v>416</v>
      </c>
      <c r="G53" s="15">
        <v>50</v>
      </c>
      <c r="H53" s="26">
        <f t="shared" si="1"/>
        <v>68370</v>
      </c>
      <c r="I53" s="29" t="s">
        <v>43</v>
      </c>
      <c r="J53" s="29"/>
      <c r="K53" s="29"/>
      <c r="L53" s="29"/>
      <c r="M53" s="29"/>
      <c r="N53" s="29"/>
      <c r="O53" s="29"/>
      <c r="P53" s="29"/>
      <c r="Q53" s="33"/>
      <c r="R53" s="36"/>
      <c r="S53" s="33"/>
      <c r="T53" s="33"/>
      <c r="U53" s="168" t="str">
        <f t="shared" si="0"/>
        <v>M</v>
      </c>
      <c r="V53" s="34"/>
      <c r="W53" s="34"/>
      <c r="X53" s="7" t="s">
        <v>412</v>
      </c>
    </row>
    <row r="54" spans="1:24" ht="27" customHeight="1">
      <c r="A54" s="157">
        <v>40</v>
      </c>
      <c r="B54" s="176" t="s">
        <v>7</v>
      </c>
      <c r="C54" s="157"/>
      <c r="D54" s="157"/>
      <c r="E54" s="157"/>
      <c r="F54" s="177" t="s">
        <v>428</v>
      </c>
      <c r="G54" s="5"/>
      <c r="H54" s="26">
        <f t="shared" si="1"/>
        <v>68370</v>
      </c>
      <c r="I54" s="5"/>
      <c r="J54" s="5"/>
      <c r="K54" s="5"/>
      <c r="L54" s="5"/>
      <c r="M54" s="5"/>
      <c r="N54" s="5"/>
      <c r="O54" s="5"/>
      <c r="P54" s="5"/>
      <c r="Q54" s="5"/>
      <c r="R54" s="5"/>
      <c r="S54" s="5"/>
      <c r="T54" s="5"/>
      <c r="U54" s="168" t="e">
        <f t="shared" si="0"/>
        <v>#DIV/0!</v>
      </c>
      <c r="V54" s="5"/>
      <c r="W54"/>
    </row>
    <row r="55" spans="1:24" ht="27" customHeight="1">
      <c r="A55" s="157">
        <v>41</v>
      </c>
      <c r="B55" s="176" t="s">
        <v>7</v>
      </c>
      <c r="C55" s="157"/>
      <c r="D55" s="157"/>
      <c r="E55" s="157"/>
      <c r="F55" s="177" t="s">
        <v>429</v>
      </c>
      <c r="G55" s="5"/>
      <c r="H55" s="26">
        <f t="shared" si="1"/>
        <v>68370</v>
      </c>
      <c r="I55" s="5"/>
      <c r="J55" s="5"/>
      <c r="K55" s="5"/>
      <c r="L55" s="5"/>
      <c r="M55" s="5"/>
      <c r="N55" s="5"/>
      <c r="O55" s="5"/>
      <c r="P55" s="5"/>
      <c r="Q55" s="5"/>
      <c r="R55" s="5"/>
      <c r="S55" s="5"/>
      <c r="T55" s="5"/>
      <c r="U55" s="168" t="e">
        <f t="shared" si="0"/>
        <v>#DIV/0!</v>
      </c>
      <c r="V55" s="5"/>
      <c r="W55" s="5"/>
    </row>
    <row r="56" spans="1:24" ht="27" customHeight="1">
      <c r="A56" s="157">
        <v>42</v>
      </c>
      <c r="B56" s="176" t="s">
        <v>7</v>
      </c>
      <c r="C56" s="157"/>
      <c r="D56" s="157"/>
      <c r="E56" s="157"/>
      <c r="F56" s="177" t="s">
        <v>431</v>
      </c>
      <c r="G56" s="5"/>
      <c r="H56" s="26">
        <f t="shared" si="1"/>
        <v>68370</v>
      </c>
      <c r="I56" s="5"/>
      <c r="J56" s="5"/>
      <c r="K56" s="5"/>
      <c r="L56" s="5"/>
      <c r="M56" s="5"/>
      <c r="N56" s="5"/>
      <c r="O56" s="5"/>
      <c r="P56" s="5"/>
      <c r="Q56" s="5"/>
      <c r="R56" s="5"/>
      <c r="S56" s="5"/>
      <c r="T56" s="5"/>
      <c r="U56" s="168" t="e">
        <f t="shared" si="0"/>
        <v>#DIV/0!</v>
      </c>
      <c r="V56" s="5"/>
      <c r="W56" s="5"/>
    </row>
    <row r="57" spans="1:24" ht="27" customHeight="1">
      <c r="A57" s="157">
        <v>43</v>
      </c>
      <c r="B57" s="176" t="s">
        <v>7</v>
      </c>
      <c r="C57" s="157"/>
      <c r="D57" s="157"/>
      <c r="E57" s="157"/>
      <c r="F57" s="177" t="s">
        <v>430</v>
      </c>
      <c r="G57" s="5"/>
      <c r="H57" s="26">
        <f t="shared" si="1"/>
        <v>68370</v>
      </c>
      <c r="I57" s="5"/>
      <c r="J57" s="5"/>
      <c r="K57" s="5"/>
      <c r="L57" s="5"/>
      <c r="M57" s="5"/>
      <c r="N57" s="5"/>
      <c r="O57" s="5"/>
      <c r="P57" s="5"/>
      <c r="Q57" s="5"/>
      <c r="R57" s="5"/>
      <c r="S57" s="5"/>
      <c r="T57" s="5"/>
      <c r="U57" s="168" t="e">
        <f t="shared" si="0"/>
        <v>#DIV/0!</v>
      </c>
      <c r="V57" s="5"/>
      <c r="W57" s="5"/>
    </row>
    <row r="58" spans="1:24">
      <c r="A58" s="144"/>
      <c r="B58" s="152"/>
      <c r="C58" s="145"/>
      <c r="D58" s="145"/>
      <c r="E58" s="145"/>
      <c r="F58" s="146"/>
      <c r="G58" s="145"/>
      <c r="H58" s="147"/>
      <c r="I58" s="147"/>
      <c r="J58" s="147"/>
      <c r="K58" s="147"/>
      <c r="L58" s="147"/>
      <c r="M58" s="147"/>
      <c r="N58" s="147"/>
      <c r="O58" s="147"/>
      <c r="P58" s="147"/>
      <c r="Q58" s="145"/>
      <c r="R58" s="146"/>
      <c r="S58" s="145"/>
      <c r="T58" s="145"/>
      <c r="U58" s="145"/>
      <c r="V58" s="146"/>
      <c r="W58" s="148"/>
    </row>
    <row r="59" spans="1:24">
      <c r="G59" s="7">
        <f>SUM(G10:G57)</f>
        <v>68370</v>
      </c>
    </row>
    <row r="60" spans="1:24" hidden="1">
      <c r="V60" s="1" t="s">
        <v>415</v>
      </c>
      <c r="W60" s="1" t="s">
        <v>412</v>
      </c>
      <c r="X60">
        <f>SUMIF($X$10:$X$53,W60,$G$10:$G$53)</f>
        <v>49120</v>
      </c>
    </row>
    <row r="61" spans="1:24" hidden="1">
      <c r="V61" s="1" t="s">
        <v>415</v>
      </c>
      <c r="W61" s="1" t="s">
        <v>414</v>
      </c>
      <c r="X61">
        <f>SUMIF($X$10:$X$53,W61,$G$10:$G$53)</f>
        <v>17215</v>
      </c>
    </row>
  </sheetData>
  <autoFilter ref="B8:R52">
    <filterColumn colId="1"/>
    <filterColumn colId="2"/>
    <filterColumn colId="3"/>
  </autoFilter>
  <mergeCells count="1">
    <mergeCell ref="B9:R9"/>
  </mergeCells>
  <hyperlinks>
    <hyperlink ref="D16" location="EST_P_12_01_EST_P_15_01" display="EST_P_12_01_EST_P_15_01"/>
    <hyperlink ref="D50" location="ADS_S_15_1_ADS_S_13_1_ADS_W_13_1" display="ADS_S_15_1_ADS_S_13_1_ADS_W_13_1"/>
    <hyperlink ref="D17" location="SPE_W_15_1" display="SPE_W_15_1"/>
    <hyperlink ref="D18" location="TSP_W_15_1" display="TSP_W_15_1"/>
    <hyperlink ref="D20" location="SPE_W_15_2_SPE_W_15_3" display="SPE_W_15_2_SPE_W_15_3"/>
    <hyperlink ref="D14" location="BPS_P_15_1" display="BPS_P_15_1"/>
    <hyperlink ref="D47" location="AVS_W_14_1" display="AVS_W_14_1"/>
    <hyperlink ref="D40" location="AVS_P_15_01" display="AVS_P_15_01"/>
    <hyperlink ref="D15"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Y56"/>
  <sheetViews>
    <sheetView zoomScale="85" zoomScaleNormal="85" workbookViewId="0">
      <pane xSplit="7" ySplit="9" topLeftCell="H10" activePane="bottomRight" state="frozen"/>
      <selection pane="topRight" activeCell="C1" sqref="C1"/>
      <selection pane="bottomLeft" activeCell="A6" sqref="A6"/>
      <selection pane="bottomRight" activeCell="X28" sqref="X28"/>
    </sheetView>
  </sheetViews>
  <sheetFormatPr defaultRowHeight="13.2"/>
  <cols>
    <col min="2" max="2" width="4.6640625" customWidth="1"/>
    <col min="3" max="3" width="18.109375" style="30" customWidth="1"/>
    <col min="4" max="4" width="15" hidden="1" customWidth="1"/>
    <col min="5" max="5" width="34.44140625" hidden="1" customWidth="1"/>
    <col min="6" max="6" width="34.88671875" hidden="1" customWidth="1"/>
    <col min="7" max="7" width="32.77734375" style="1" customWidth="1"/>
    <col min="8" max="8" width="10.33203125" customWidth="1"/>
    <col min="9" max="9" width="11" customWidth="1"/>
    <col min="10" max="17" width="10.33203125" hidden="1" customWidth="1"/>
    <col min="18" max="18" width="13.5546875" hidden="1" customWidth="1"/>
    <col min="19" max="19" width="11.109375" style="1" hidden="1" customWidth="1"/>
    <col min="20" max="21" width="8.88671875" hidden="1" customWidth="1"/>
    <col min="22" max="22" width="8.88671875" customWidth="1"/>
    <col min="23" max="23" width="36.88671875" style="1" customWidth="1"/>
    <col min="24" max="24" width="29" style="1" bestFit="1" customWidth="1"/>
    <col min="25" max="25" width="0" hidden="1" customWidth="1"/>
  </cols>
  <sheetData>
    <row r="1" spans="1:25" ht="21">
      <c r="B1" s="153" t="s">
        <v>95</v>
      </c>
      <c r="D1" s="14"/>
      <c r="E1" s="14"/>
      <c r="F1" s="14"/>
      <c r="G1" s="16"/>
      <c r="H1" s="17"/>
    </row>
    <row r="2" spans="1:25" ht="26.4">
      <c r="C2" s="150">
        <v>42004</v>
      </c>
      <c r="D2" s="13"/>
      <c r="E2" s="13"/>
      <c r="F2" s="13"/>
      <c r="G2" s="48" t="s">
        <v>375</v>
      </c>
      <c r="H2" s="17"/>
    </row>
    <row r="3" spans="1:25" ht="39.6">
      <c r="C3" s="150" t="s">
        <v>427</v>
      </c>
      <c r="D3" s="13"/>
      <c r="E3" s="13"/>
      <c r="F3" s="13"/>
      <c r="G3" s="50" t="s">
        <v>376</v>
      </c>
      <c r="H3" s="17"/>
    </row>
    <row r="4" spans="1:25" ht="39.6">
      <c r="C4" s="150"/>
      <c r="D4" s="13"/>
      <c r="E4" s="13"/>
      <c r="F4" s="13"/>
      <c r="G4" s="50" t="s">
        <v>395</v>
      </c>
      <c r="H4" s="17"/>
    </row>
    <row r="5" spans="1:25" ht="26.4">
      <c r="C5" s="150"/>
      <c r="D5" s="13"/>
      <c r="E5" s="13"/>
      <c r="F5" s="13"/>
      <c r="G5" s="180" t="s">
        <v>432</v>
      </c>
      <c r="H5" s="17"/>
    </row>
    <row r="6" spans="1:25">
      <c r="C6" s="150"/>
      <c r="D6" s="13"/>
      <c r="E6" s="13"/>
      <c r="F6" s="13"/>
      <c r="G6" s="50" t="s">
        <v>396</v>
      </c>
      <c r="H6" s="17"/>
    </row>
    <row r="7" spans="1:25">
      <c r="G7" s="18"/>
      <c r="H7" s="19"/>
    </row>
    <row r="8" spans="1:25" ht="105.6">
      <c r="A8" s="166" t="s">
        <v>426</v>
      </c>
      <c r="B8" s="2" t="s">
        <v>27</v>
      </c>
      <c r="C8" s="2" t="s">
        <v>1</v>
      </c>
      <c r="D8" s="2" t="s">
        <v>28</v>
      </c>
      <c r="E8" s="2" t="s">
        <v>29</v>
      </c>
      <c r="F8" s="2" t="s">
        <v>374</v>
      </c>
      <c r="G8" s="2" t="s">
        <v>0</v>
      </c>
      <c r="H8" s="3" t="s">
        <v>96</v>
      </c>
      <c r="I8" s="3" t="s">
        <v>97</v>
      </c>
      <c r="J8" s="4" t="s">
        <v>30</v>
      </c>
      <c r="K8" s="20" t="s">
        <v>31</v>
      </c>
      <c r="L8" s="20" t="s">
        <v>32</v>
      </c>
      <c r="M8" s="20" t="s">
        <v>33</v>
      </c>
      <c r="N8" s="20" t="s">
        <v>34</v>
      </c>
      <c r="O8" s="20" t="s">
        <v>35</v>
      </c>
      <c r="P8" s="20" t="s">
        <v>36</v>
      </c>
      <c r="Q8" s="20" t="s">
        <v>37</v>
      </c>
      <c r="R8" s="20" t="s">
        <v>38</v>
      </c>
      <c r="S8" s="20" t="s">
        <v>39</v>
      </c>
      <c r="T8" s="20" t="s">
        <v>40</v>
      </c>
      <c r="U8" s="20" t="s">
        <v>41</v>
      </c>
      <c r="V8" s="21" t="s">
        <v>387</v>
      </c>
      <c r="W8" s="40" t="s">
        <v>385</v>
      </c>
      <c r="X8" s="149" t="s">
        <v>386</v>
      </c>
    </row>
    <row r="9" spans="1:25">
      <c r="A9" s="167"/>
      <c r="B9" s="154"/>
      <c r="C9" s="181" t="s">
        <v>10</v>
      </c>
      <c r="D9" s="182"/>
      <c r="E9" s="182"/>
      <c r="F9" s="182"/>
      <c r="G9" s="183"/>
      <c r="H9" s="183"/>
      <c r="I9" s="183"/>
      <c r="J9" s="183"/>
      <c r="K9" s="183"/>
      <c r="L9" s="183"/>
      <c r="M9" s="183"/>
      <c r="N9" s="183"/>
      <c r="O9" s="183"/>
      <c r="P9" s="183"/>
      <c r="Q9" s="183"/>
      <c r="R9" s="183"/>
      <c r="S9" s="183"/>
      <c r="T9" s="23"/>
      <c r="U9" s="22"/>
      <c r="V9" s="22"/>
      <c r="W9" s="142"/>
      <c r="X9" s="41"/>
      <c r="Y9" t="s">
        <v>411</v>
      </c>
    </row>
    <row r="10" spans="1:25">
      <c r="A10" s="57">
        <v>1</v>
      </c>
      <c r="B10" s="57">
        <v>1</v>
      </c>
      <c r="C10" s="55" t="s">
        <v>10</v>
      </c>
      <c r="D10" s="5"/>
      <c r="E10" s="5"/>
      <c r="F10" s="5"/>
      <c r="G10" s="8" t="s">
        <v>11</v>
      </c>
      <c r="H10" s="12">
        <v>23160</v>
      </c>
      <c r="I10" s="12">
        <f>H10</f>
        <v>23160</v>
      </c>
      <c r="J10" s="54" t="s">
        <v>43</v>
      </c>
      <c r="K10" s="54"/>
      <c r="L10" s="54"/>
      <c r="M10" s="54"/>
      <c r="N10" s="54"/>
      <c r="O10" s="54"/>
      <c r="P10" s="54"/>
      <c r="Q10" s="54"/>
      <c r="R10" s="55"/>
      <c r="S10" s="56"/>
      <c r="T10" s="55"/>
      <c r="U10" s="55"/>
      <c r="V10" s="55" t="str">
        <f>IF(J10="Y","M", AVERAGEA(K10:U10))</f>
        <v>M</v>
      </c>
      <c r="W10" s="143"/>
      <c r="X10" s="143"/>
      <c r="Y10" t="s">
        <v>412</v>
      </c>
    </row>
    <row r="11" spans="1:25">
      <c r="A11" s="57">
        <v>2</v>
      </c>
      <c r="B11" s="57">
        <v>2</v>
      </c>
      <c r="C11" s="55" t="s">
        <v>384</v>
      </c>
      <c r="D11" s="5"/>
      <c r="E11" s="5"/>
      <c r="F11" s="5"/>
      <c r="G11" s="8" t="s">
        <v>389</v>
      </c>
      <c r="H11" s="12">
        <v>2000</v>
      </c>
      <c r="I11" s="12">
        <f>H11+I10</f>
        <v>25160</v>
      </c>
      <c r="J11" s="54" t="s">
        <v>43</v>
      </c>
      <c r="K11" s="54"/>
      <c r="L11" s="54"/>
      <c r="M11" s="54"/>
      <c r="N11" s="54"/>
      <c r="O11" s="54"/>
      <c r="P11" s="54"/>
      <c r="Q11" s="54"/>
      <c r="R11" s="55"/>
      <c r="S11" s="56"/>
      <c r="T11" s="55"/>
      <c r="U11" s="55"/>
      <c r="V11" s="55" t="s">
        <v>94</v>
      </c>
      <c r="W11" s="143" t="s">
        <v>98</v>
      </c>
      <c r="X11" s="143"/>
      <c r="Y11" t="s">
        <v>413</v>
      </c>
    </row>
    <row r="12" spans="1:25">
      <c r="A12" s="5"/>
      <c r="B12" s="5"/>
      <c r="C12" s="53"/>
      <c r="D12" s="5"/>
      <c r="E12" s="5"/>
      <c r="F12" s="5"/>
      <c r="G12" s="6"/>
      <c r="H12" s="58"/>
      <c r="I12" s="58"/>
      <c r="J12" s="58"/>
      <c r="K12" s="59"/>
      <c r="L12" s="59"/>
      <c r="M12" s="59"/>
      <c r="N12" s="59"/>
      <c r="O12" s="59"/>
      <c r="P12" s="59"/>
      <c r="Q12" s="59"/>
      <c r="R12" s="53"/>
      <c r="S12" s="60"/>
      <c r="T12" s="53"/>
      <c r="U12" s="53"/>
      <c r="V12" s="53"/>
      <c r="W12" s="6"/>
      <c r="X12" s="6"/>
    </row>
    <row r="13" spans="1:25">
      <c r="A13" s="167"/>
      <c r="B13" s="27"/>
      <c r="C13" s="24"/>
      <c r="D13" s="28"/>
      <c r="E13" s="28"/>
      <c r="F13" s="28"/>
      <c r="G13" s="49" t="s">
        <v>42</v>
      </c>
      <c r="H13" s="24"/>
      <c r="I13" s="24"/>
      <c r="J13" s="24"/>
      <c r="K13" s="24"/>
      <c r="L13" s="24"/>
      <c r="M13" s="24"/>
      <c r="N13" s="24"/>
      <c r="O13" s="24"/>
      <c r="P13" s="24"/>
      <c r="Q13" s="24"/>
      <c r="R13" s="32"/>
      <c r="S13" s="25"/>
      <c r="T13" s="31"/>
      <c r="U13" s="31"/>
      <c r="V13" s="31"/>
      <c r="W13" s="146"/>
      <c r="X13" s="148"/>
    </row>
    <row r="14" spans="1:25" ht="25.2" customHeight="1">
      <c r="A14" s="5">
        <f>A11+1</f>
        <v>3</v>
      </c>
      <c r="B14" s="162">
        <v>7</v>
      </c>
      <c r="C14" s="33" t="s">
        <v>12</v>
      </c>
      <c r="D14" s="11"/>
      <c r="E14" s="11"/>
      <c r="F14" s="11"/>
      <c r="G14" s="34" t="s">
        <v>407</v>
      </c>
      <c r="H14" s="15">
        <v>800</v>
      </c>
      <c r="I14" s="15">
        <f>H14+I11</f>
        <v>25960</v>
      </c>
      <c r="J14" s="29" t="s">
        <v>43</v>
      </c>
      <c r="K14" s="29"/>
      <c r="L14" s="29"/>
      <c r="M14" s="29"/>
      <c r="N14" s="29"/>
      <c r="O14" s="29"/>
      <c r="P14" s="29"/>
      <c r="Q14" s="29"/>
      <c r="R14" s="33"/>
      <c r="S14" s="36"/>
      <c r="T14" s="33"/>
      <c r="U14" s="33"/>
      <c r="V14" s="168" t="str">
        <f>IF(J14="Y","M", AVERAGE(K14:U14))</f>
        <v>M</v>
      </c>
      <c r="W14" s="163" t="s">
        <v>406</v>
      </c>
      <c r="X14" s="34"/>
      <c r="Y14" s="7" t="s">
        <v>412</v>
      </c>
    </row>
    <row r="15" spans="1:25" ht="25.8" customHeight="1">
      <c r="A15" s="5">
        <f>A14+1</f>
        <v>4</v>
      </c>
      <c r="B15" s="162">
        <v>8</v>
      </c>
      <c r="C15" s="33" t="s">
        <v>12</v>
      </c>
      <c r="D15" s="38"/>
      <c r="E15" s="141" t="s">
        <v>381</v>
      </c>
      <c r="F15" s="141"/>
      <c r="G15" s="34" t="s">
        <v>101</v>
      </c>
      <c r="H15" s="15">
        <v>875</v>
      </c>
      <c r="I15" s="26">
        <f>H15+I14</f>
        <v>26835</v>
      </c>
      <c r="J15" s="29" t="s">
        <v>43</v>
      </c>
      <c r="K15" s="29"/>
      <c r="L15" s="29"/>
      <c r="M15" s="29"/>
      <c r="N15" s="29"/>
      <c r="O15" s="29"/>
      <c r="P15" s="29"/>
      <c r="Q15" s="29"/>
      <c r="R15" s="33"/>
      <c r="S15" s="36"/>
      <c r="T15" s="33"/>
      <c r="U15" s="33"/>
      <c r="V15" s="168" t="str">
        <f>IF(J15="Y","M", AVERAGE(K15:U15))</f>
        <v>M</v>
      </c>
      <c r="W15" s="163"/>
      <c r="X15" s="34"/>
      <c r="Y15" s="7" t="s">
        <v>412</v>
      </c>
    </row>
    <row r="16" spans="1:25" ht="26.4">
      <c r="A16" s="5">
        <f t="shared" ref="A16:A55" si="0">A15+1</f>
        <v>5</v>
      </c>
      <c r="B16" s="162">
        <v>14</v>
      </c>
      <c r="C16" s="33" t="s">
        <v>14</v>
      </c>
      <c r="D16" s="9"/>
      <c r="E16" s="9"/>
      <c r="F16" s="165"/>
      <c r="G16" s="34" t="s">
        <v>104</v>
      </c>
      <c r="H16" s="35">
        <v>4500</v>
      </c>
      <c r="I16" s="26">
        <f t="shared" ref="I16:I55" si="1">H16+I15</f>
        <v>31335</v>
      </c>
      <c r="J16" s="29" t="s">
        <v>43</v>
      </c>
      <c r="K16" s="29"/>
      <c r="L16" s="29"/>
      <c r="M16" s="29"/>
      <c r="N16" s="29"/>
      <c r="O16" s="37"/>
      <c r="P16" s="29"/>
      <c r="Q16" s="29"/>
      <c r="R16" s="33"/>
      <c r="S16" s="36"/>
      <c r="T16" s="33"/>
      <c r="U16" s="33"/>
      <c r="V16" s="168" t="str">
        <f>IF(J16="Y","M", AVERAGE(K16:U16))</f>
        <v>M</v>
      </c>
      <c r="W16" s="163"/>
      <c r="X16" s="34"/>
      <c r="Y16" s="7" t="s">
        <v>412</v>
      </c>
    </row>
    <row r="17" spans="1:25" ht="26.4">
      <c r="A17" s="5">
        <f t="shared" si="0"/>
        <v>6</v>
      </c>
      <c r="B17" s="162">
        <v>15</v>
      </c>
      <c r="C17" s="33" t="s">
        <v>14</v>
      </c>
      <c r="D17" s="9"/>
      <c r="E17" s="9"/>
      <c r="F17" s="9"/>
      <c r="G17" s="34" t="s">
        <v>105</v>
      </c>
      <c r="H17" s="35">
        <v>70</v>
      </c>
      <c r="I17" s="26">
        <f t="shared" si="1"/>
        <v>31405</v>
      </c>
      <c r="J17" s="29" t="s">
        <v>43</v>
      </c>
      <c r="K17" s="29"/>
      <c r="L17" s="29"/>
      <c r="M17" s="29"/>
      <c r="N17" s="29"/>
      <c r="O17" s="29"/>
      <c r="P17" s="29"/>
      <c r="Q17" s="29"/>
      <c r="R17" s="33"/>
      <c r="S17" s="36"/>
      <c r="T17" s="33"/>
      <c r="U17" s="33"/>
      <c r="V17" s="168" t="str">
        <f>IF(J17="Y","M", AVERAGE(K17:U17))</f>
        <v>M</v>
      </c>
      <c r="W17" s="163"/>
      <c r="X17" s="34"/>
      <c r="Y17" s="7" t="s">
        <v>414</v>
      </c>
    </row>
    <row r="18" spans="1:25" ht="52.8">
      <c r="A18" s="5">
        <f t="shared" si="0"/>
        <v>7</v>
      </c>
      <c r="B18" s="162">
        <v>31</v>
      </c>
      <c r="C18" s="33" t="s">
        <v>7</v>
      </c>
      <c r="D18" s="33"/>
      <c r="E18" s="33"/>
      <c r="F18" s="33"/>
      <c r="G18" s="34" t="s">
        <v>26</v>
      </c>
      <c r="H18" s="15">
        <v>850</v>
      </c>
      <c r="I18" s="26">
        <f t="shared" si="1"/>
        <v>32255</v>
      </c>
      <c r="J18" s="29" t="s">
        <v>43</v>
      </c>
      <c r="K18" s="29"/>
      <c r="L18" s="29"/>
      <c r="M18" s="29"/>
      <c r="N18" s="29"/>
      <c r="O18" s="29"/>
      <c r="P18" s="29"/>
      <c r="Q18" s="29"/>
      <c r="R18" s="33"/>
      <c r="S18" s="36"/>
      <c r="T18" s="33"/>
      <c r="U18" s="33"/>
      <c r="V18" s="168" t="str">
        <f>IF(J18="Y","M", AVERAGE(K18:U18))</f>
        <v>M</v>
      </c>
      <c r="W18" s="163"/>
      <c r="X18" s="34"/>
      <c r="Y18" s="7" t="s">
        <v>414</v>
      </c>
    </row>
    <row r="19" spans="1:25">
      <c r="A19" s="5">
        <f t="shared" si="0"/>
        <v>8</v>
      </c>
      <c r="B19" s="162">
        <v>39</v>
      </c>
      <c r="C19" s="151" t="s">
        <v>6</v>
      </c>
      <c r="D19" s="33"/>
      <c r="E19" s="33"/>
      <c r="F19" s="33"/>
      <c r="G19" s="10" t="s">
        <v>416</v>
      </c>
      <c r="H19" s="15">
        <v>50</v>
      </c>
      <c r="I19" s="26">
        <f t="shared" si="1"/>
        <v>32305</v>
      </c>
      <c r="J19" s="29" t="s">
        <v>43</v>
      </c>
      <c r="K19" s="29"/>
      <c r="L19" s="29"/>
      <c r="M19" s="29"/>
      <c r="N19" s="29"/>
      <c r="O19" s="29"/>
      <c r="P19" s="29"/>
      <c r="Q19" s="29"/>
      <c r="R19" s="33"/>
      <c r="S19" s="36"/>
      <c r="T19" s="33"/>
      <c r="U19" s="33"/>
      <c r="V19" s="168" t="str">
        <f>IF(J19="Y","M", AVERAGE(K19:U19))</f>
        <v>M</v>
      </c>
      <c r="W19" s="163"/>
      <c r="X19" s="34"/>
      <c r="Y19" s="7" t="s">
        <v>414</v>
      </c>
    </row>
    <row r="20" spans="1:25" ht="26.4">
      <c r="A20" s="5">
        <f t="shared" si="0"/>
        <v>9</v>
      </c>
      <c r="B20" s="162">
        <v>18</v>
      </c>
      <c r="C20" s="33" t="s">
        <v>14</v>
      </c>
      <c r="D20" s="33"/>
      <c r="E20" s="33"/>
      <c r="F20" s="33"/>
      <c r="G20" s="34" t="s">
        <v>106</v>
      </c>
      <c r="H20" s="15">
        <v>1400</v>
      </c>
      <c r="I20" s="26">
        <f t="shared" si="1"/>
        <v>33705</v>
      </c>
      <c r="J20" s="29"/>
      <c r="K20" s="29">
        <v>5</v>
      </c>
      <c r="L20" s="29">
        <v>5</v>
      </c>
      <c r="M20" s="29"/>
      <c r="N20" s="29">
        <v>5</v>
      </c>
      <c r="O20" s="29">
        <v>5</v>
      </c>
      <c r="P20" s="29"/>
      <c r="Q20" s="29">
        <v>5</v>
      </c>
      <c r="R20" s="33">
        <v>5</v>
      </c>
      <c r="S20" s="159">
        <v>5</v>
      </c>
      <c r="T20" s="33">
        <v>5</v>
      </c>
      <c r="U20" s="33">
        <v>5</v>
      </c>
      <c r="V20" s="160">
        <f>IF(J20="Y","M", AVERAGE(K20:U20))</f>
        <v>5</v>
      </c>
      <c r="W20" s="163"/>
      <c r="X20" s="34"/>
      <c r="Y20" s="7" t="s">
        <v>414</v>
      </c>
    </row>
    <row r="21" spans="1:25" ht="14.4">
      <c r="A21" s="5">
        <f t="shared" si="0"/>
        <v>10</v>
      </c>
      <c r="B21" s="162">
        <v>27</v>
      </c>
      <c r="C21" s="52" t="s">
        <v>7</v>
      </c>
      <c r="D21" s="33"/>
      <c r="E21" s="139" t="s">
        <v>392</v>
      </c>
      <c r="F21" s="33"/>
      <c r="G21" s="10" t="s">
        <v>23</v>
      </c>
      <c r="H21" s="15">
        <v>525</v>
      </c>
      <c r="I21" s="26">
        <f t="shared" si="1"/>
        <v>34230</v>
      </c>
      <c r="J21" s="29"/>
      <c r="K21" s="29">
        <v>5</v>
      </c>
      <c r="L21" s="29" t="s">
        <v>188</v>
      </c>
      <c r="M21" s="29"/>
      <c r="N21" s="29"/>
      <c r="O21" s="29"/>
      <c r="P21" s="29"/>
      <c r="Q21" s="29">
        <v>5</v>
      </c>
      <c r="R21" s="33">
        <v>5</v>
      </c>
      <c r="S21" s="159">
        <v>5</v>
      </c>
      <c r="T21" s="33">
        <v>5</v>
      </c>
      <c r="U21" s="33">
        <v>5</v>
      </c>
      <c r="V21" s="160">
        <f>IF(J21="Y","M", AVERAGE(K21:U21))</f>
        <v>5</v>
      </c>
      <c r="W21" s="163"/>
      <c r="X21" s="34"/>
      <c r="Y21" s="7" t="s">
        <v>412</v>
      </c>
    </row>
    <row r="22" spans="1:25" ht="26.4">
      <c r="A22" s="5">
        <f t="shared" si="0"/>
        <v>11</v>
      </c>
      <c r="B22" s="162">
        <v>3</v>
      </c>
      <c r="C22" s="52" t="s">
        <v>3</v>
      </c>
      <c r="D22" s="9"/>
      <c r="E22" s="140" t="s">
        <v>393</v>
      </c>
      <c r="F22" s="9"/>
      <c r="G22" s="10" t="s">
        <v>4</v>
      </c>
      <c r="H22" s="15">
        <v>4525</v>
      </c>
      <c r="I22" s="26">
        <f t="shared" si="1"/>
        <v>38755</v>
      </c>
      <c r="J22" s="29"/>
      <c r="K22" s="29">
        <v>4</v>
      </c>
      <c r="L22" s="29" t="s">
        <v>188</v>
      </c>
      <c r="M22" s="29"/>
      <c r="N22" s="29">
        <v>4</v>
      </c>
      <c r="O22" s="29">
        <v>5</v>
      </c>
      <c r="P22" s="29"/>
      <c r="Q22" s="29">
        <v>5</v>
      </c>
      <c r="R22" s="33">
        <v>5</v>
      </c>
      <c r="S22" s="159">
        <v>5</v>
      </c>
      <c r="T22" s="33">
        <v>5</v>
      </c>
      <c r="U22" s="33">
        <v>5</v>
      </c>
      <c r="V22" s="160">
        <f>IF(J22="Y","M", AVERAGE(K22:U22))</f>
        <v>4.75</v>
      </c>
      <c r="W22" s="163" t="s">
        <v>400</v>
      </c>
      <c r="X22" s="6"/>
      <c r="Y22" s="7" t="s">
        <v>414</v>
      </c>
    </row>
    <row r="23" spans="1:25" ht="27">
      <c r="A23" s="5">
        <f t="shared" si="0"/>
        <v>12</v>
      </c>
      <c r="B23" s="162">
        <v>33</v>
      </c>
      <c r="C23" s="33" t="s">
        <v>7</v>
      </c>
      <c r="D23" s="33"/>
      <c r="E23" s="139" t="s">
        <v>391</v>
      </c>
      <c r="F23" s="33"/>
      <c r="G23" s="34" t="s">
        <v>18</v>
      </c>
      <c r="H23" s="15">
        <v>800</v>
      </c>
      <c r="I23" s="26">
        <f t="shared" si="1"/>
        <v>39555</v>
      </c>
      <c r="J23" s="29"/>
      <c r="K23" s="29">
        <v>4</v>
      </c>
      <c r="L23" s="29">
        <v>5</v>
      </c>
      <c r="M23" s="29"/>
      <c r="N23" s="29"/>
      <c r="O23" s="29"/>
      <c r="P23" s="29"/>
      <c r="Q23" s="29">
        <v>5</v>
      </c>
      <c r="R23" s="29">
        <v>5</v>
      </c>
      <c r="S23" s="159">
        <v>4</v>
      </c>
      <c r="T23" s="29">
        <v>5</v>
      </c>
      <c r="U23" s="29">
        <v>5</v>
      </c>
      <c r="V23" s="160">
        <f>IF(J23="Y","M", AVERAGE(K23:U23))</f>
        <v>4.7142857142857144</v>
      </c>
      <c r="W23" s="163"/>
      <c r="X23" s="34"/>
      <c r="Y23" s="7" t="s">
        <v>414</v>
      </c>
    </row>
    <row r="24" spans="1:25" ht="40.200000000000003">
      <c r="A24" s="5">
        <f t="shared" si="0"/>
        <v>13</v>
      </c>
      <c r="B24" s="162">
        <v>36</v>
      </c>
      <c r="C24" s="33" t="s">
        <v>7</v>
      </c>
      <c r="D24" s="33"/>
      <c r="E24" s="139" t="s">
        <v>377</v>
      </c>
      <c r="F24" s="139"/>
      <c r="G24" s="34" t="s">
        <v>373</v>
      </c>
      <c r="H24" s="15">
        <v>325</v>
      </c>
      <c r="I24" s="26">
        <f t="shared" si="1"/>
        <v>39880</v>
      </c>
      <c r="J24" s="29"/>
      <c r="K24" s="29">
        <v>5</v>
      </c>
      <c r="L24" s="29">
        <v>5</v>
      </c>
      <c r="M24" s="29"/>
      <c r="N24" s="29"/>
      <c r="O24" s="29"/>
      <c r="P24" s="29"/>
      <c r="Q24" s="29">
        <v>4</v>
      </c>
      <c r="R24" s="33">
        <v>5</v>
      </c>
      <c r="S24" s="159">
        <v>4</v>
      </c>
      <c r="T24" s="33">
        <v>5</v>
      </c>
      <c r="U24" s="33">
        <v>5</v>
      </c>
      <c r="V24" s="160">
        <f>IF(J24="Y","M", AVERAGE(K24:U24))</f>
        <v>4.7142857142857144</v>
      </c>
      <c r="W24" s="163" t="s">
        <v>408</v>
      </c>
      <c r="X24" s="34"/>
      <c r="Y24" s="7" t="s">
        <v>414</v>
      </c>
    </row>
    <row r="25" spans="1:25" ht="39.6">
      <c r="A25" s="5">
        <f t="shared" si="0"/>
        <v>14</v>
      </c>
      <c r="B25" s="162">
        <v>12</v>
      </c>
      <c r="C25" s="33" t="s">
        <v>14</v>
      </c>
      <c r="D25" s="33"/>
      <c r="E25" s="33"/>
      <c r="F25" s="33"/>
      <c r="G25" s="34" t="s">
        <v>21</v>
      </c>
      <c r="H25" s="15">
        <v>100</v>
      </c>
      <c r="I25" s="26">
        <f t="shared" si="1"/>
        <v>39980</v>
      </c>
      <c r="J25" s="29"/>
      <c r="K25" s="29">
        <v>5</v>
      </c>
      <c r="L25" s="29">
        <v>5</v>
      </c>
      <c r="M25" s="29"/>
      <c r="N25" s="29">
        <v>5</v>
      </c>
      <c r="O25" s="29">
        <v>5</v>
      </c>
      <c r="P25" s="29"/>
      <c r="Q25" s="29">
        <v>5</v>
      </c>
      <c r="R25" s="33">
        <v>5</v>
      </c>
      <c r="S25" s="159">
        <v>5</v>
      </c>
      <c r="T25" s="33">
        <v>3</v>
      </c>
      <c r="U25" s="33">
        <v>4</v>
      </c>
      <c r="V25" s="160">
        <f>IF(J25="Y","M", AVERAGE(K25:U25))</f>
        <v>4.666666666666667</v>
      </c>
      <c r="W25" s="163" t="s">
        <v>382</v>
      </c>
      <c r="X25" s="34"/>
      <c r="Y25" s="7" t="s">
        <v>414</v>
      </c>
    </row>
    <row r="26" spans="1:25" ht="26.4">
      <c r="A26" s="5">
        <f t="shared" si="0"/>
        <v>15</v>
      </c>
      <c r="B26" s="162">
        <v>32</v>
      </c>
      <c r="C26" s="33" t="s">
        <v>7</v>
      </c>
      <c r="D26" s="39"/>
      <c r="E26" s="39"/>
      <c r="F26" s="39"/>
      <c r="G26" s="34" t="s">
        <v>17</v>
      </c>
      <c r="H26" s="35">
        <v>50</v>
      </c>
      <c r="I26" s="26">
        <f t="shared" si="1"/>
        <v>40030</v>
      </c>
      <c r="J26" s="51"/>
      <c r="K26" s="164">
        <v>5</v>
      </c>
      <c r="L26" s="164" t="s">
        <v>188</v>
      </c>
      <c r="M26" s="164"/>
      <c r="N26" s="164"/>
      <c r="O26" s="164"/>
      <c r="P26" s="164"/>
      <c r="Q26" s="164">
        <v>5</v>
      </c>
      <c r="R26" s="169">
        <v>5</v>
      </c>
      <c r="S26" s="179">
        <v>4</v>
      </c>
      <c r="T26" s="169">
        <v>4</v>
      </c>
      <c r="U26" s="169">
        <v>5</v>
      </c>
      <c r="V26" s="160">
        <f>IF(J26="Y","M", AVERAGE(K26:U26))</f>
        <v>4.666666666666667</v>
      </c>
      <c r="W26" s="163"/>
      <c r="X26" s="34"/>
      <c r="Y26" s="7" t="s">
        <v>414</v>
      </c>
    </row>
    <row r="27" spans="1:25" ht="25.8" customHeight="1">
      <c r="A27" s="5">
        <f t="shared" si="0"/>
        <v>16</v>
      </c>
      <c r="B27" s="162">
        <v>37</v>
      </c>
      <c r="C27" s="151" t="s">
        <v>5</v>
      </c>
      <c r="D27" s="33"/>
      <c r="E27" s="33"/>
      <c r="F27" s="33"/>
      <c r="G27" s="10" t="s">
        <v>24</v>
      </c>
      <c r="H27" s="35">
        <v>20</v>
      </c>
      <c r="I27" s="26">
        <f t="shared" si="1"/>
        <v>40050</v>
      </c>
      <c r="J27" s="29"/>
      <c r="K27" s="156">
        <v>5</v>
      </c>
      <c r="L27" s="29"/>
      <c r="M27" s="29"/>
      <c r="N27" s="29"/>
      <c r="O27" s="156">
        <v>4</v>
      </c>
      <c r="P27" s="29"/>
      <c r="Q27" s="156">
        <v>4</v>
      </c>
      <c r="R27" s="158">
        <v>5</v>
      </c>
      <c r="S27" s="159">
        <v>5</v>
      </c>
      <c r="T27" s="158" t="s">
        <v>188</v>
      </c>
      <c r="U27" s="158" t="s">
        <v>188</v>
      </c>
      <c r="V27" s="160">
        <f>IF(J27="Y","M", AVERAGE(K27:U27))</f>
        <v>4.5999999999999996</v>
      </c>
      <c r="W27" s="163"/>
      <c r="X27" s="34"/>
      <c r="Y27" s="7" t="s">
        <v>414</v>
      </c>
    </row>
    <row r="28" spans="1:25" ht="25.8" customHeight="1">
      <c r="A28" s="5">
        <f t="shared" si="0"/>
        <v>17</v>
      </c>
      <c r="B28" s="162">
        <v>9</v>
      </c>
      <c r="C28" s="151" t="s">
        <v>5</v>
      </c>
      <c r="D28" s="9"/>
      <c r="E28" s="9"/>
      <c r="F28" s="9"/>
      <c r="G28" s="10" t="s">
        <v>102</v>
      </c>
      <c r="H28" s="35">
        <v>535</v>
      </c>
      <c r="I28" s="26">
        <f t="shared" si="1"/>
        <v>40585</v>
      </c>
      <c r="J28" s="29"/>
      <c r="K28" s="29">
        <v>5</v>
      </c>
      <c r="L28" s="29" t="s">
        <v>188</v>
      </c>
      <c r="M28" s="29"/>
      <c r="N28" s="29">
        <v>4</v>
      </c>
      <c r="O28" s="29">
        <v>4</v>
      </c>
      <c r="P28" s="29"/>
      <c r="Q28" s="29">
        <v>4</v>
      </c>
      <c r="R28" s="33">
        <v>5</v>
      </c>
      <c r="S28" s="159">
        <v>5</v>
      </c>
      <c r="T28" s="33">
        <v>4</v>
      </c>
      <c r="U28" s="33">
        <v>5</v>
      </c>
      <c r="V28" s="160">
        <f>IF(J28="Y","M", AVERAGE(K28:U28))</f>
        <v>4.5</v>
      </c>
      <c r="W28" s="163"/>
      <c r="X28" s="34"/>
      <c r="Y28" s="7" t="s">
        <v>414</v>
      </c>
    </row>
    <row r="29" spans="1:25" ht="29.4" customHeight="1">
      <c r="A29" s="5">
        <f t="shared" si="0"/>
        <v>18</v>
      </c>
      <c r="B29" s="162">
        <v>16</v>
      </c>
      <c r="C29" s="33" t="s">
        <v>14</v>
      </c>
      <c r="D29" s="9"/>
      <c r="E29" s="9"/>
      <c r="F29" s="9"/>
      <c r="G29" s="34" t="s">
        <v>45</v>
      </c>
      <c r="H29" s="35">
        <v>1500</v>
      </c>
      <c r="I29" s="26">
        <f t="shared" si="1"/>
        <v>42085</v>
      </c>
      <c r="J29" s="29"/>
      <c r="K29" s="29">
        <v>5</v>
      </c>
      <c r="L29" s="29" t="s">
        <v>188</v>
      </c>
      <c r="M29" s="29"/>
      <c r="N29" s="29">
        <v>5</v>
      </c>
      <c r="O29" s="29">
        <v>4</v>
      </c>
      <c r="P29" s="29"/>
      <c r="Q29" s="29">
        <v>3</v>
      </c>
      <c r="R29" s="33">
        <v>5</v>
      </c>
      <c r="S29" s="159">
        <v>4</v>
      </c>
      <c r="T29" s="33">
        <v>4</v>
      </c>
      <c r="U29" s="33">
        <v>5</v>
      </c>
      <c r="V29" s="160">
        <f>IF(J29="Y","M", AVERAGE(K29:U29))</f>
        <v>4.375</v>
      </c>
      <c r="W29" s="163" t="s">
        <v>402</v>
      </c>
      <c r="X29" s="34"/>
      <c r="Y29" s="7" t="s">
        <v>414</v>
      </c>
    </row>
    <row r="30" spans="1:25" ht="26.4">
      <c r="A30" s="5">
        <f t="shared" si="0"/>
        <v>19</v>
      </c>
      <c r="B30" s="162">
        <v>26</v>
      </c>
      <c r="C30" s="52" t="s">
        <v>7</v>
      </c>
      <c r="D30" s="33"/>
      <c r="E30" s="33"/>
      <c r="F30" s="33"/>
      <c r="G30" s="10" t="s">
        <v>47</v>
      </c>
      <c r="H30" s="35">
        <v>160</v>
      </c>
      <c r="I30" s="26">
        <f t="shared" si="1"/>
        <v>42245</v>
      </c>
      <c r="J30" s="29"/>
      <c r="K30" s="29">
        <v>4</v>
      </c>
      <c r="L30" s="29" t="s">
        <v>188</v>
      </c>
      <c r="M30" s="29"/>
      <c r="N30" s="29"/>
      <c r="O30" s="29"/>
      <c r="P30" s="29"/>
      <c r="Q30" s="29">
        <v>4</v>
      </c>
      <c r="R30" s="33">
        <v>4</v>
      </c>
      <c r="S30" s="159">
        <v>4</v>
      </c>
      <c r="T30" s="33">
        <v>5</v>
      </c>
      <c r="U30" s="33">
        <v>5</v>
      </c>
      <c r="V30" s="160">
        <f>IF(J30="Y","M", AVERAGE(K30:U30))</f>
        <v>4.333333333333333</v>
      </c>
      <c r="W30" s="163"/>
      <c r="X30" s="34"/>
      <c r="Y30" s="7" t="s">
        <v>414</v>
      </c>
    </row>
    <row r="31" spans="1:25">
      <c r="A31" s="5">
        <f t="shared" si="0"/>
        <v>20</v>
      </c>
      <c r="B31" s="162">
        <v>38</v>
      </c>
      <c r="C31" s="151" t="s">
        <v>6</v>
      </c>
      <c r="D31" s="33"/>
      <c r="E31" s="33"/>
      <c r="F31" s="33"/>
      <c r="G31" s="10" t="s">
        <v>44</v>
      </c>
      <c r="H31" s="15">
        <v>16020</v>
      </c>
      <c r="I31" s="26">
        <f t="shared" si="1"/>
        <v>58265</v>
      </c>
      <c r="J31" s="29"/>
      <c r="K31" s="29">
        <v>3</v>
      </c>
      <c r="L31" s="29" t="s">
        <v>188</v>
      </c>
      <c r="M31" s="29"/>
      <c r="N31" s="29"/>
      <c r="O31" s="29"/>
      <c r="P31" s="29"/>
      <c r="Q31" s="29">
        <v>5</v>
      </c>
      <c r="R31" s="33">
        <v>5</v>
      </c>
      <c r="S31" s="159">
        <v>4</v>
      </c>
      <c r="T31" s="33">
        <v>3</v>
      </c>
      <c r="U31" s="33">
        <v>5</v>
      </c>
      <c r="V31" s="160">
        <f>IF(J31="Y","M", AVERAGE(K31:U31))</f>
        <v>4.166666666666667</v>
      </c>
      <c r="W31" s="163"/>
      <c r="X31" s="34"/>
      <c r="Y31" s="7" t="s">
        <v>414</v>
      </c>
    </row>
    <row r="32" spans="1:25" ht="14.4">
      <c r="A32" s="5">
        <f t="shared" si="0"/>
        <v>21</v>
      </c>
      <c r="B32" s="162">
        <v>2</v>
      </c>
      <c r="C32" s="151" t="s">
        <v>2</v>
      </c>
      <c r="D32" s="9"/>
      <c r="E32" s="140" t="s">
        <v>390</v>
      </c>
      <c r="F32" s="9"/>
      <c r="G32" s="10" t="s">
        <v>22</v>
      </c>
      <c r="H32" s="15">
        <v>1085</v>
      </c>
      <c r="I32" s="26">
        <f t="shared" si="1"/>
        <v>59350</v>
      </c>
      <c r="J32" s="29"/>
      <c r="K32" s="29">
        <v>3</v>
      </c>
      <c r="L32" s="29" t="s">
        <v>188</v>
      </c>
      <c r="M32" s="29"/>
      <c r="N32" s="29">
        <v>3</v>
      </c>
      <c r="O32" s="29">
        <v>3</v>
      </c>
      <c r="P32" s="29"/>
      <c r="Q32" s="29">
        <v>3</v>
      </c>
      <c r="R32" s="33">
        <v>5</v>
      </c>
      <c r="S32" s="159">
        <v>5</v>
      </c>
      <c r="T32" s="33">
        <v>5</v>
      </c>
      <c r="U32" s="33">
        <v>5</v>
      </c>
      <c r="V32" s="160">
        <f>IF(J32="Y","M", AVERAGE(K32:U32))</f>
        <v>4</v>
      </c>
      <c r="W32" s="163"/>
      <c r="X32" s="6"/>
      <c r="Y32" s="7" t="s">
        <v>414</v>
      </c>
    </row>
    <row r="33" spans="1:25" ht="27" customHeight="1">
      <c r="A33" s="5">
        <f t="shared" si="0"/>
        <v>22</v>
      </c>
      <c r="B33" s="162">
        <v>28</v>
      </c>
      <c r="C33" s="52" t="s">
        <v>7</v>
      </c>
      <c r="D33" s="33"/>
      <c r="E33" s="33"/>
      <c r="F33" s="33"/>
      <c r="G33" s="10" t="s">
        <v>9</v>
      </c>
      <c r="H33" s="161">
        <v>630</v>
      </c>
      <c r="I33" s="26">
        <f t="shared" si="1"/>
        <v>59980</v>
      </c>
      <c r="J33" s="29"/>
      <c r="K33" s="29" t="s">
        <v>188</v>
      </c>
      <c r="L33" s="29" t="s">
        <v>188</v>
      </c>
      <c r="M33" s="29"/>
      <c r="N33" s="29"/>
      <c r="O33" s="29"/>
      <c r="P33" s="29"/>
      <c r="Q33" s="29">
        <v>2</v>
      </c>
      <c r="R33" s="158">
        <v>5</v>
      </c>
      <c r="S33" s="159">
        <v>4</v>
      </c>
      <c r="T33" s="33">
        <v>5</v>
      </c>
      <c r="U33" s="33">
        <v>4</v>
      </c>
      <c r="V33" s="160">
        <f>IF(J33="Y","M", AVERAGE(K33:U33))</f>
        <v>4</v>
      </c>
      <c r="W33" s="163"/>
      <c r="X33" s="34"/>
      <c r="Y33" s="7" t="s">
        <v>414</v>
      </c>
    </row>
    <row r="34" spans="1:25" ht="79.2">
      <c r="A34" s="5">
        <f t="shared" si="0"/>
        <v>23</v>
      </c>
      <c r="B34" s="162">
        <v>10</v>
      </c>
      <c r="C34" s="33" t="s">
        <v>13</v>
      </c>
      <c r="D34" s="33"/>
      <c r="E34" s="33"/>
      <c r="F34" s="33"/>
      <c r="G34" s="34" t="s">
        <v>394</v>
      </c>
      <c r="H34" s="15">
        <v>200</v>
      </c>
      <c r="I34" s="26">
        <f t="shared" si="1"/>
        <v>60180</v>
      </c>
      <c r="J34" s="29"/>
      <c r="K34" s="29">
        <v>2</v>
      </c>
      <c r="L34" s="29" t="s">
        <v>188</v>
      </c>
      <c r="M34" s="29"/>
      <c r="N34" s="29"/>
      <c r="O34" s="29"/>
      <c r="P34" s="29"/>
      <c r="Q34" s="29">
        <v>3</v>
      </c>
      <c r="R34" s="33">
        <v>5</v>
      </c>
      <c r="S34" s="159">
        <v>4</v>
      </c>
      <c r="T34" s="33">
        <v>4</v>
      </c>
      <c r="U34" s="33">
        <v>4</v>
      </c>
      <c r="V34" s="160">
        <f>IF(J34="Y","M", AVERAGE(K34:U34))</f>
        <v>3.6666666666666665</v>
      </c>
      <c r="W34" s="163" t="s">
        <v>401</v>
      </c>
      <c r="X34" s="34"/>
      <c r="Y34" s="7" t="s">
        <v>414</v>
      </c>
    </row>
    <row r="35" spans="1:25" ht="52.8">
      <c r="A35" s="5">
        <f t="shared" si="0"/>
        <v>24</v>
      </c>
      <c r="B35" s="162">
        <v>21</v>
      </c>
      <c r="C35" s="33" t="s">
        <v>16</v>
      </c>
      <c r="D35" s="39"/>
      <c r="E35" s="39"/>
      <c r="F35" s="39"/>
      <c r="G35" s="34" t="s">
        <v>108</v>
      </c>
      <c r="H35" s="15">
        <v>750</v>
      </c>
      <c r="I35" s="26">
        <f t="shared" si="1"/>
        <v>60930</v>
      </c>
      <c r="J35" s="29"/>
      <c r="K35" s="29">
        <v>3</v>
      </c>
      <c r="L35" s="29" t="s">
        <v>188</v>
      </c>
      <c r="M35" s="29"/>
      <c r="N35" s="29"/>
      <c r="O35" s="29"/>
      <c r="P35" s="29"/>
      <c r="Q35" s="29">
        <v>2</v>
      </c>
      <c r="R35" s="33">
        <v>3</v>
      </c>
      <c r="S35" s="159">
        <v>4</v>
      </c>
      <c r="T35" s="33">
        <v>5</v>
      </c>
      <c r="U35" s="33">
        <v>5</v>
      </c>
      <c r="V35" s="160">
        <f>IF(J35="Y","M", AVERAGE(K35:U35))</f>
        <v>3.6666666666666665</v>
      </c>
      <c r="W35" s="163" t="s">
        <v>403</v>
      </c>
      <c r="X35" s="34"/>
      <c r="Y35" s="7" t="s">
        <v>414</v>
      </c>
    </row>
    <row r="36" spans="1:25" ht="26.4">
      <c r="A36" s="5">
        <f t="shared" si="0"/>
        <v>25</v>
      </c>
      <c r="B36" s="162">
        <v>29</v>
      </c>
      <c r="C36" s="33" t="s">
        <v>7</v>
      </c>
      <c r="D36" s="33"/>
      <c r="E36" s="33"/>
      <c r="F36" s="33"/>
      <c r="G36" s="34" t="s">
        <v>110</v>
      </c>
      <c r="H36" s="15">
        <v>220</v>
      </c>
      <c r="I36" s="26">
        <f t="shared" si="1"/>
        <v>61150</v>
      </c>
      <c r="J36" s="29"/>
      <c r="K36" s="29">
        <v>3</v>
      </c>
      <c r="L36" s="29" t="s">
        <v>188</v>
      </c>
      <c r="M36" s="29"/>
      <c r="N36" s="29"/>
      <c r="O36" s="29"/>
      <c r="P36" s="29"/>
      <c r="Q36" s="29">
        <v>3</v>
      </c>
      <c r="R36" s="33">
        <v>3</v>
      </c>
      <c r="S36" s="159">
        <v>3</v>
      </c>
      <c r="T36" s="33">
        <v>5</v>
      </c>
      <c r="U36" s="33">
        <v>5</v>
      </c>
      <c r="V36" s="160">
        <f>IF(J36="Y","M", AVERAGE(K36:U36))</f>
        <v>3.6666666666666665</v>
      </c>
      <c r="W36" s="163"/>
      <c r="X36" s="34"/>
      <c r="Y36" s="7" t="s">
        <v>414</v>
      </c>
    </row>
    <row r="37" spans="1:25" ht="26.4" customHeight="1">
      <c r="A37" s="5">
        <f t="shared" si="0"/>
        <v>26</v>
      </c>
      <c r="B37" s="162">
        <v>17</v>
      </c>
      <c r="C37" s="33" t="s">
        <v>14</v>
      </c>
      <c r="D37" s="33"/>
      <c r="E37" s="33"/>
      <c r="F37" s="33"/>
      <c r="G37" s="34" t="s">
        <v>20</v>
      </c>
      <c r="H37" s="15">
        <v>250</v>
      </c>
      <c r="I37" s="26">
        <f t="shared" si="1"/>
        <v>61400</v>
      </c>
      <c r="J37" s="29"/>
      <c r="K37" s="29">
        <v>2</v>
      </c>
      <c r="L37" s="29" t="s">
        <v>188</v>
      </c>
      <c r="M37" s="29"/>
      <c r="N37" s="29">
        <v>3</v>
      </c>
      <c r="O37" s="29">
        <v>4</v>
      </c>
      <c r="P37" s="29"/>
      <c r="Q37" s="29">
        <v>4</v>
      </c>
      <c r="R37" s="33">
        <v>4</v>
      </c>
      <c r="S37" s="159">
        <v>4</v>
      </c>
      <c r="T37" s="33">
        <v>4</v>
      </c>
      <c r="U37" s="33">
        <v>4</v>
      </c>
      <c r="V37" s="160">
        <f>IF(J37="Y","M", AVERAGE(K37:U37))</f>
        <v>3.625</v>
      </c>
      <c r="W37" s="163"/>
      <c r="X37" s="34"/>
      <c r="Y37" s="7" t="s">
        <v>414</v>
      </c>
    </row>
    <row r="38" spans="1:25" ht="27.6" customHeight="1">
      <c r="A38" s="5">
        <f t="shared" si="0"/>
        <v>27</v>
      </c>
      <c r="B38" s="162">
        <v>19</v>
      </c>
      <c r="C38" s="33" t="s">
        <v>15</v>
      </c>
      <c r="D38" s="33"/>
      <c r="E38" s="33"/>
      <c r="F38" s="33"/>
      <c r="G38" s="34" t="s">
        <v>417</v>
      </c>
      <c r="H38" s="15">
        <v>1500</v>
      </c>
      <c r="I38" s="26">
        <f t="shared" si="1"/>
        <v>62900</v>
      </c>
      <c r="J38" s="29"/>
      <c r="K38" s="29">
        <v>3</v>
      </c>
      <c r="L38" s="29"/>
      <c r="M38" s="29"/>
      <c r="N38" s="29">
        <v>2</v>
      </c>
      <c r="O38" s="29"/>
      <c r="P38" s="29"/>
      <c r="Q38" s="29">
        <v>3</v>
      </c>
      <c r="R38" s="33">
        <v>4</v>
      </c>
      <c r="S38" s="159">
        <v>4</v>
      </c>
      <c r="T38" s="33">
        <v>5</v>
      </c>
      <c r="U38" s="33">
        <v>4</v>
      </c>
      <c r="V38" s="160">
        <f>IF(J38="Y","M", AVERAGE(K38:U38))</f>
        <v>3.5714285714285716</v>
      </c>
      <c r="W38" s="163" t="s">
        <v>422</v>
      </c>
      <c r="X38" s="34"/>
      <c r="Y38" s="7" t="s">
        <v>412</v>
      </c>
    </row>
    <row r="39" spans="1:25">
      <c r="A39" s="5">
        <f t="shared" si="0"/>
        <v>28</v>
      </c>
      <c r="B39" s="162">
        <v>25</v>
      </c>
      <c r="C39" s="52" t="s">
        <v>7</v>
      </c>
      <c r="D39" s="33"/>
      <c r="E39" s="33"/>
      <c r="F39" s="33"/>
      <c r="G39" s="10" t="s">
        <v>8</v>
      </c>
      <c r="H39" s="15">
        <v>1610</v>
      </c>
      <c r="I39" s="26">
        <f t="shared" si="1"/>
        <v>64510</v>
      </c>
      <c r="J39" s="29"/>
      <c r="K39" s="29">
        <v>3</v>
      </c>
      <c r="L39" s="29">
        <v>1</v>
      </c>
      <c r="M39" s="29"/>
      <c r="N39" s="29"/>
      <c r="O39" s="29"/>
      <c r="P39" s="29"/>
      <c r="Q39" s="29">
        <v>2</v>
      </c>
      <c r="R39" s="33">
        <v>5</v>
      </c>
      <c r="S39" s="159">
        <v>3</v>
      </c>
      <c r="T39" s="33">
        <v>5</v>
      </c>
      <c r="U39" s="33">
        <v>5</v>
      </c>
      <c r="V39" s="160">
        <f>IF(J39="Y","M", AVERAGE(K39:U39))</f>
        <v>3.4285714285714284</v>
      </c>
      <c r="W39" s="163"/>
      <c r="X39" s="34"/>
      <c r="Y39" s="7" t="s">
        <v>412</v>
      </c>
    </row>
    <row r="40" spans="1:25" ht="34.799999999999997" customHeight="1">
      <c r="A40" s="5">
        <f t="shared" si="0"/>
        <v>29</v>
      </c>
      <c r="B40" s="162">
        <v>11</v>
      </c>
      <c r="C40" s="33" t="s">
        <v>13</v>
      </c>
      <c r="D40" s="33"/>
      <c r="E40" s="33"/>
      <c r="F40" s="33"/>
      <c r="G40" s="34" t="s">
        <v>103</v>
      </c>
      <c r="H40" s="15">
        <v>70</v>
      </c>
      <c r="I40" s="26">
        <f t="shared" si="1"/>
        <v>64580</v>
      </c>
      <c r="J40" s="29"/>
      <c r="K40" s="29">
        <v>1</v>
      </c>
      <c r="L40" s="29">
        <v>1</v>
      </c>
      <c r="M40" s="29"/>
      <c r="N40" s="29">
        <v>2</v>
      </c>
      <c r="O40" s="29">
        <v>4</v>
      </c>
      <c r="P40" s="29"/>
      <c r="Q40" s="29">
        <v>4</v>
      </c>
      <c r="R40" s="33">
        <v>4</v>
      </c>
      <c r="S40" s="159">
        <v>4</v>
      </c>
      <c r="T40" s="33">
        <v>5</v>
      </c>
      <c r="U40" s="33">
        <v>5</v>
      </c>
      <c r="V40" s="160">
        <f>IF(J40="Y","M", AVERAGE(K40:U40))</f>
        <v>3.3333333333333335</v>
      </c>
      <c r="W40" s="163"/>
      <c r="X40" s="34"/>
      <c r="Y40" s="7" t="s">
        <v>412</v>
      </c>
    </row>
    <row r="41" spans="1:25" ht="26.4">
      <c r="A41" s="5">
        <f t="shared" si="0"/>
        <v>30</v>
      </c>
      <c r="B41" s="162" t="s">
        <v>397</v>
      </c>
      <c r="C41" s="33" t="s">
        <v>14</v>
      </c>
      <c r="D41" s="33"/>
      <c r="E41" s="33"/>
      <c r="F41" s="33"/>
      <c r="G41" s="34" t="s">
        <v>398</v>
      </c>
      <c r="H41" s="15">
        <v>500</v>
      </c>
      <c r="I41" s="15">
        <f t="shared" si="1"/>
        <v>65080</v>
      </c>
      <c r="J41" s="29"/>
      <c r="K41" s="29">
        <v>5</v>
      </c>
      <c r="L41" s="29" t="s">
        <v>188</v>
      </c>
      <c r="M41" s="29"/>
      <c r="N41" s="29"/>
      <c r="O41" s="29"/>
      <c r="P41" s="29"/>
      <c r="Q41" s="29">
        <v>3</v>
      </c>
      <c r="R41" s="33">
        <v>4</v>
      </c>
      <c r="S41" s="159">
        <v>3</v>
      </c>
      <c r="T41" s="33">
        <v>2</v>
      </c>
      <c r="U41" s="33">
        <v>3</v>
      </c>
      <c r="V41" s="160">
        <f>IF(J41="Y","M", AVERAGE(K41:U41))</f>
        <v>3.3333333333333335</v>
      </c>
      <c r="W41" s="163" t="s">
        <v>399</v>
      </c>
      <c r="X41" s="34"/>
      <c r="Y41" s="7" t="s">
        <v>412</v>
      </c>
    </row>
    <row r="42" spans="1:25">
      <c r="A42" s="5">
        <f t="shared" si="0"/>
        <v>31</v>
      </c>
      <c r="B42" s="162">
        <v>24</v>
      </c>
      <c r="C42" s="33" t="s">
        <v>16</v>
      </c>
      <c r="D42" s="33"/>
      <c r="E42" s="33"/>
      <c r="F42" s="33"/>
      <c r="G42" s="34" t="s">
        <v>388</v>
      </c>
      <c r="H42" s="15">
        <v>150</v>
      </c>
      <c r="I42" s="26">
        <f t="shared" si="1"/>
        <v>65230</v>
      </c>
      <c r="J42" s="29"/>
      <c r="K42" s="29">
        <v>2</v>
      </c>
      <c r="L42" s="29" t="s">
        <v>188</v>
      </c>
      <c r="M42" s="29"/>
      <c r="N42" s="29"/>
      <c r="O42" s="29"/>
      <c r="P42" s="29"/>
      <c r="Q42" s="29">
        <v>3</v>
      </c>
      <c r="R42" s="33">
        <v>3</v>
      </c>
      <c r="S42" s="159">
        <v>3</v>
      </c>
      <c r="T42" s="33">
        <v>4</v>
      </c>
      <c r="U42" s="33">
        <v>4</v>
      </c>
      <c r="V42" s="160">
        <f>IF(J42="Y","M", AVERAGE(K42:U42))</f>
        <v>3.1666666666666665</v>
      </c>
      <c r="W42" s="163"/>
      <c r="X42" s="34"/>
      <c r="Y42" s="7" t="s">
        <v>414</v>
      </c>
    </row>
    <row r="43" spans="1:25" ht="44.4" customHeight="1">
      <c r="A43" s="5">
        <f t="shared" si="0"/>
        <v>32</v>
      </c>
      <c r="B43" s="162">
        <v>30</v>
      </c>
      <c r="C43" s="33" t="s">
        <v>7</v>
      </c>
      <c r="D43" s="33"/>
      <c r="E43" s="33"/>
      <c r="F43" s="33"/>
      <c r="G43" s="34" t="s">
        <v>421</v>
      </c>
      <c r="H43" s="15">
        <v>50</v>
      </c>
      <c r="I43" s="26">
        <f t="shared" si="1"/>
        <v>65280</v>
      </c>
      <c r="J43" s="29"/>
      <c r="K43" s="175">
        <v>4</v>
      </c>
      <c r="L43" s="29">
        <v>1</v>
      </c>
      <c r="M43" s="29"/>
      <c r="N43" s="29"/>
      <c r="O43" s="29"/>
      <c r="P43" s="29"/>
      <c r="Q43" s="29">
        <v>2</v>
      </c>
      <c r="R43" s="33">
        <v>3</v>
      </c>
      <c r="S43" s="159">
        <v>3</v>
      </c>
      <c r="T43" s="33">
        <v>4</v>
      </c>
      <c r="U43" s="33">
        <v>5</v>
      </c>
      <c r="V43" s="160">
        <f>IF(J43="Y","M", AVERAGE(K43:U43))</f>
        <v>3.1428571428571428</v>
      </c>
      <c r="W43" s="163"/>
      <c r="X43" s="34" t="s">
        <v>409</v>
      </c>
      <c r="Y43" s="7" t="s">
        <v>414</v>
      </c>
    </row>
    <row r="44" spans="1:25" ht="44.4" customHeight="1">
      <c r="A44" s="5">
        <f t="shared" si="0"/>
        <v>33</v>
      </c>
      <c r="B44" s="162">
        <v>6</v>
      </c>
      <c r="C44" s="33" t="s">
        <v>12</v>
      </c>
      <c r="D44" s="11"/>
      <c r="E44" s="141" t="s">
        <v>380</v>
      </c>
      <c r="F44" s="141"/>
      <c r="G44" s="34" t="s">
        <v>100</v>
      </c>
      <c r="H44" s="15">
        <v>890</v>
      </c>
      <c r="I44" s="26">
        <f t="shared" si="1"/>
        <v>66170</v>
      </c>
      <c r="J44" s="29"/>
      <c r="K44" s="29">
        <v>3</v>
      </c>
      <c r="L44" s="29">
        <v>1</v>
      </c>
      <c r="M44" s="29"/>
      <c r="N44" s="29" t="s">
        <v>188</v>
      </c>
      <c r="O44" s="29">
        <v>2</v>
      </c>
      <c r="P44" s="29"/>
      <c r="Q44" s="29">
        <v>2</v>
      </c>
      <c r="R44" s="33">
        <v>3</v>
      </c>
      <c r="S44" s="159">
        <v>3</v>
      </c>
      <c r="T44" s="33">
        <v>5</v>
      </c>
      <c r="U44" s="33">
        <v>5</v>
      </c>
      <c r="V44" s="160">
        <f>IF(J44="Y","M", AVERAGE(K44:U44))</f>
        <v>3</v>
      </c>
      <c r="W44" s="163" t="s">
        <v>404</v>
      </c>
      <c r="X44" s="34"/>
      <c r="Y44" s="7"/>
    </row>
    <row r="45" spans="1:25" ht="26.4">
      <c r="A45" s="5">
        <f t="shared" si="0"/>
        <v>34</v>
      </c>
      <c r="B45" s="162" t="s">
        <v>418</v>
      </c>
      <c r="C45" s="33" t="s">
        <v>420</v>
      </c>
      <c r="D45" s="158"/>
      <c r="E45" s="158"/>
      <c r="F45" s="158"/>
      <c r="G45" s="34" t="s">
        <v>419</v>
      </c>
      <c r="H45" s="15">
        <v>35</v>
      </c>
      <c r="I45" s="26">
        <f t="shared" si="1"/>
        <v>66205</v>
      </c>
      <c r="J45" s="29"/>
      <c r="K45" s="175">
        <v>1</v>
      </c>
      <c r="L45" s="29">
        <v>1</v>
      </c>
      <c r="M45" s="29"/>
      <c r="N45" s="29"/>
      <c r="O45" s="29"/>
      <c r="P45" s="29"/>
      <c r="Q45" s="29">
        <v>2</v>
      </c>
      <c r="R45" s="33">
        <v>3</v>
      </c>
      <c r="S45" s="159">
        <v>3</v>
      </c>
      <c r="T45" s="33">
        <v>4</v>
      </c>
      <c r="U45" s="33">
        <v>5</v>
      </c>
      <c r="V45" s="160">
        <f>IF(J45="Y","M", AVERAGE(K45:U45))</f>
        <v>2.7142857142857144</v>
      </c>
      <c r="W45" s="163"/>
      <c r="X45" s="155" t="s">
        <v>423</v>
      </c>
      <c r="Y45" s="7" t="s">
        <v>414</v>
      </c>
    </row>
    <row r="46" spans="1:25" ht="39.6">
      <c r="A46" s="5">
        <f t="shared" si="0"/>
        <v>35</v>
      </c>
      <c r="B46" s="162">
        <v>13</v>
      </c>
      <c r="C46" s="33" t="s">
        <v>14</v>
      </c>
      <c r="D46" s="33"/>
      <c r="E46" s="33"/>
      <c r="F46" s="33"/>
      <c r="G46" s="34" t="s">
        <v>383</v>
      </c>
      <c r="H46" s="35">
        <v>100</v>
      </c>
      <c r="I46" s="26">
        <f t="shared" si="1"/>
        <v>66305</v>
      </c>
      <c r="J46" s="29"/>
      <c r="K46" s="29">
        <v>2</v>
      </c>
      <c r="L46" s="29">
        <v>1</v>
      </c>
      <c r="M46" s="29"/>
      <c r="N46" s="29">
        <v>2</v>
      </c>
      <c r="O46" s="29">
        <v>3</v>
      </c>
      <c r="P46" s="29"/>
      <c r="Q46" s="29">
        <v>3</v>
      </c>
      <c r="R46" s="33">
        <v>3</v>
      </c>
      <c r="S46" s="159">
        <v>3</v>
      </c>
      <c r="T46" s="33">
        <v>4</v>
      </c>
      <c r="U46" s="33">
        <v>3</v>
      </c>
      <c r="V46" s="160">
        <f>IF(J46="Y","M", AVERAGE(K46:U46))</f>
        <v>2.6666666666666665</v>
      </c>
      <c r="W46" s="163"/>
      <c r="X46" s="34"/>
      <c r="Y46" s="7" t="s">
        <v>414</v>
      </c>
    </row>
    <row r="47" spans="1:25">
      <c r="A47" s="5">
        <f t="shared" si="0"/>
        <v>36</v>
      </c>
      <c r="B47" s="162">
        <v>20</v>
      </c>
      <c r="C47" s="33" t="s">
        <v>15</v>
      </c>
      <c r="D47" s="33"/>
      <c r="E47" s="33"/>
      <c r="F47" s="33"/>
      <c r="G47" s="34" t="s">
        <v>107</v>
      </c>
      <c r="H47" s="15">
        <v>40</v>
      </c>
      <c r="I47" s="26">
        <f t="shared" si="1"/>
        <v>66345</v>
      </c>
      <c r="J47" s="29"/>
      <c r="K47" s="29">
        <v>1</v>
      </c>
      <c r="L47" s="29">
        <v>1</v>
      </c>
      <c r="M47" s="29"/>
      <c r="N47" s="29"/>
      <c r="O47" s="29"/>
      <c r="P47" s="29"/>
      <c r="Q47" s="29">
        <v>3</v>
      </c>
      <c r="R47" s="33">
        <v>2</v>
      </c>
      <c r="S47" s="159">
        <v>2</v>
      </c>
      <c r="T47" s="33">
        <v>4</v>
      </c>
      <c r="U47" s="33">
        <v>5</v>
      </c>
      <c r="V47" s="160">
        <f>IF(J47="Y","M", AVERAGE(K47:U47))</f>
        <v>2.5714285714285716</v>
      </c>
      <c r="W47" s="163"/>
      <c r="X47" s="34"/>
      <c r="Y47" s="7" t="s">
        <v>414</v>
      </c>
    </row>
    <row r="48" spans="1:25">
      <c r="A48" s="5">
        <f t="shared" si="0"/>
        <v>37</v>
      </c>
      <c r="B48" s="162">
        <v>22</v>
      </c>
      <c r="C48" s="33" t="s">
        <v>16</v>
      </c>
      <c r="D48" s="39"/>
      <c r="E48" s="39"/>
      <c r="F48" s="39"/>
      <c r="G48" s="34" t="s">
        <v>19</v>
      </c>
      <c r="H48" s="15">
        <v>100</v>
      </c>
      <c r="I48" s="26">
        <f t="shared" si="1"/>
        <v>66445</v>
      </c>
      <c r="J48" s="51"/>
      <c r="K48" s="164">
        <v>2</v>
      </c>
      <c r="L48" s="164">
        <v>1</v>
      </c>
      <c r="M48" s="164"/>
      <c r="N48" s="164"/>
      <c r="O48" s="164"/>
      <c r="P48" s="164"/>
      <c r="Q48" s="164">
        <v>2</v>
      </c>
      <c r="R48" s="169">
        <v>2</v>
      </c>
      <c r="S48" s="179">
        <v>2</v>
      </c>
      <c r="T48" s="33" t="s">
        <v>188</v>
      </c>
      <c r="U48" s="33" t="s">
        <v>188</v>
      </c>
      <c r="V48" s="160">
        <f>IF(J48="Y","M", AVERAGE(K48:U48))</f>
        <v>1.8</v>
      </c>
      <c r="W48" s="163"/>
      <c r="X48" s="34"/>
      <c r="Y48" s="7" t="s">
        <v>414</v>
      </c>
    </row>
    <row r="49" spans="1:25" ht="39.6">
      <c r="A49" s="5">
        <f t="shared" si="0"/>
        <v>38</v>
      </c>
      <c r="B49" s="162">
        <v>4</v>
      </c>
      <c r="C49" s="52" t="s">
        <v>3</v>
      </c>
      <c r="D49" s="9"/>
      <c r="E49" s="140" t="s">
        <v>378</v>
      </c>
      <c r="F49" s="5"/>
      <c r="G49" s="10" t="s">
        <v>99</v>
      </c>
      <c r="H49" s="15">
        <v>800</v>
      </c>
      <c r="I49" s="26">
        <f t="shared" si="1"/>
        <v>67245</v>
      </c>
      <c r="J49" s="29"/>
      <c r="K49" s="29"/>
      <c r="L49" s="29"/>
      <c r="M49" s="29"/>
      <c r="N49" s="29"/>
      <c r="O49" s="29"/>
      <c r="P49" s="29"/>
      <c r="Q49" s="29"/>
      <c r="R49" s="29"/>
      <c r="S49" s="36"/>
      <c r="T49" s="29"/>
      <c r="U49" s="29"/>
      <c r="V49" s="168" t="e">
        <f>IF(J49="Y","M", AVERAGE(K49:U49))</f>
        <v>#DIV/0!</v>
      </c>
      <c r="W49" s="163" t="s">
        <v>111</v>
      </c>
      <c r="X49" s="6"/>
      <c r="Y49" s="7" t="s">
        <v>414</v>
      </c>
    </row>
    <row r="50" spans="1:25" ht="54" customHeight="1">
      <c r="A50" s="5">
        <f t="shared" si="0"/>
        <v>39</v>
      </c>
      <c r="B50" s="162">
        <v>5</v>
      </c>
      <c r="C50" s="33" t="s">
        <v>12</v>
      </c>
      <c r="D50" s="11"/>
      <c r="E50" s="141" t="s">
        <v>379</v>
      </c>
      <c r="F50" s="141"/>
      <c r="G50" s="34" t="s">
        <v>424</v>
      </c>
      <c r="H50" s="35">
        <v>150</v>
      </c>
      <c r="I50" s="26">
        <f t="shared" si="1"/>
        <v>67395</v>
      </c>
      <c r="J50" s="29"/>
      <c r="K50" s="29"/>
      <c r="L50" s="29"/>
      <c r="M50" s="29"/>
      <c r="N50" s="29"/>
      <c r="O50" s="29"/>
      <c r="P50" s="29"/>
      <c r="Q50" s="29"/>
      <c r="R50" s="33"/>
      <c r="S50" s="36"/>
      <c r="T50" s="33"/>
      <c r="U50" s="33"/>
      <c r="V50" s="168" t="e">
        <f>IF(J50="Y","M", AVERAGE(K50:U50))</f>
        <v>#DIV/0!</v>
      </c>
      <c r="W50" s="163" t="s">
        <v>425</v>
      </c>
      <c r="X50" s="6"/>
      <c r="Y50" s="7" t="s">
        <v>414</v>
      </c>
    </row>
    <row r="51" spans="1:25" ht="39.6">
      <c r="A51" s="5">
        <f t="shared" si="0"/>
        <v>40</v>
      </c>
      <c r="B51" s="162">
        <v>23</v>
      </c>
      <c r="C51" s="33" t="s">
        <v>16</v>
      </c>
      <c r="D51" s="33"/>
      <c r="E51" s="33"/>
      <c r="F51" s="33"/>
      <c r="G51" s="34" t="s">
        <v>109</v>
      </c>
      <c r="H51" s="15">
        <v>975</v>
      </c>
      <c r="I51" s="26">
        <f t="shared" si="1"/>
        <v>68370</v>
      </c>
      <c r="J51" s="29"/>
      <c r="K51" s="29"/>
      <c r="L51" s="29"/>
      <c r="M51" s="29"/>
      <c r="N51" s="29"/>
      <c r="O51" s="29"/>
      <c r="P51" s="29"/>
      <c r="Q51" s="29"/>
      <c r="R51" s="33"/>
      <c r="S51" s="36"/>
      <c r="T51" s="33"/>
      <c r="U51" s="33"/>
      <c r="V51" s="168" t="e">
        <f>IF(J51="Y","M", AVERAGE(K51:U51))</f>
        <v>#DIV/0!</v>
      </c>
      <c r="W51" s="34" t="s">
        <v>405</v>
      </c>
      <c r="X51" s="34"/>
      <c r="Y51" s="7" t="s">
        <v>412</v>
      </c>
    </row>
    <row r="52" spans="1:25" s="178" customFormat="1" ht="39.6">
      <c r="A52" s="5">
        <f t="shared" si="0"/>
        <v>41</v>
      </c>
      <c r="B52" s="157">
        <v>40</v>
      </c>
      <c r="C52" s="176" t="s">
        <v>7</v>
      </c>
      <c r="D52" s="157"/>
      <c r="E52" s="157"/>
      <c r="F52" s="157"/>
      <c r="G52" s="177" t="s">
        <v>428</v>
      </c>
      <c r="H52" s="5"/>
      <c r="I52" s="26">
        <f t="shared" si="1"/>
        <v>68370</v>
      </c>
      <c r="J52" s="5"/>
      <c r="K52" s="5"/>
      <c r="L52" s="5"/>
      <c r="M52" s="5"/>
      <c r="N52" s="5"/>
      <c r="O52" s="5"/>
      <c r="P52" s="5"/>
      <c r="Q52" s="5"/>
      <c r="R52" s="5"/>
      <c r="S52" s="5"/>
      <c r="T52" s="5"/>
      <c r="U52" s="5"/>
      <c r="V52" s="168" t="e">
        <f>IF(J52="Y","M", AVERAGE(K52:U52))</f>
        <v>#DIV/0!</v>
      </c>
      <c r="W52" s="5"/>
      <c r="X52" s="5"/>
    </row>
    <row r="53" spans="1:25" ht="26.4">
      <c r="A53" s="5">
        <f t="shared" si="0"/>
        <v>42</v>
      </c>
      <c r="B53" s="157">
        <v>41</v>
      </c>
      <c r="C53" s="176" t="s">
        <v>7</v>
      </c>
      <c r="D53" s="157"/>
      <c r="E53" s="157"/>
      <c r="F53" s="157"/>
      <c r="G53" s="177" t="s">
        <v>429</v>
      </c>
      <c r="H53" s="5"/>
      <c r="I53" s="26">
        <f t="shared" si="1"/>
        <v>68370</v>
      </c>
      <c r="J53" s="5"/>
      <c r="K53" s="5"/>
      <c r="L53" s="5"/>
      <c r="M53" s="5"/>
      <c r="N53" s="5"/>
      <c r="O53" s="5"/>
      <c r="P53" s="5"/>
      <c r="Q53" s="5"/>
      <c r="R53" s="5"/>
      <c r="S53" s="5"/>
      <c r="T53" s="5"/>
      <c r="U53" s="5"/>
      <c r="V53" s="168" t="e">
        <f>IF(J53="Y","M", AVERAGE(K53:U53))</f>
        <v>#DIV/0!</v>
      </c>
      <c r="W53" s="5"/>
      <c r="X53" s="5"/>
    </row>
    <row r="54" spans="1:25" ht="26.4">
      <c r="A54" s="5">
        <f t="shared" si="0"/>
        <v>43</v>
      </c>
      <c r="B54" s="157">
        <v>42</v>
      </c>
      <c r="C54" s="176" t="s">
        <v>7</v>
      </c>
      <c r="D54" s="157"/>
      <c r="E54" s="157"/>
      <c r="F54" s="157"/>
      <c r="G54" s="177" t="s">
        <v>431</v>
      </c>
      <c r="H54" s="5"/>
      <c r="I54" s="26">
        <f t="shared" si="1"/>
        <v>68370</v>
      </c>
      <c r="J54" s="5"/>
      <c r="K54" s="5"/>
      <c r="L54" s="5"/>
      <c r="M54" s="5"/>
      <c r="N54" s="5"/>
      <c r="O54" s="5"/>
      <c r="P54" s="5"/>
      <c r="Q54" s="5"/>
      <c r="R54" s="5"/>
      <c r="S54" s="5"/>
      <c r="T54" s="5"/>
      <c r="U54" s="5"/>
      <c r="V54" s="168" t="e">
        <f>IF(J54="Y","M", AVERAGE(K54:U54))</f>
        <v>#DIV/0!</v>
      </c>
      <c r="W54" s="5"/>
      <c r="X54" s="5"/>
      <c r="Y54">
        <f ca="1">SUMIF($Y$10:$Y$51,X52,$H$10:$H$49)</f>
        <v>0</v>
      </c>
    </row>
    <row r="55" spans="1:25">
      <c r="A55" s="5">
        <f t="shared" si="0"/>
        <v>44</v>
      </c>
      <c r="B55" s="157">
        <v>43</v>
      </c>
      <c r="C55" s="176" t="s">
        <v>7</v>
      </c>
      <c r="D55" s="157"/>
      <c r="E55" s="157"/>
      <c r="F55" s="157"/>
      <c r="G55" s="177" t="s">
        <v>430</v>
      </c>
      <c r="H55" s="5"/>
      <c r="I55" s="26">
        <f t="shared" si="1"/>
        <v>68370</v>
      </c>
      <c r="J55" s="5"/>
      <c r="K55" s="5"/>
      <c r="L55" s="5"/>
      <c r="M55" s="5"/>
      <c r="N55" s="5"/>
      <c r="O55" s="5"/>
      <c r="P55" s="5"/>
      <c r="Q55" s="5"/>
      <c r="R55" s="5"/>
      <c r="S55" s="5"/>
      <c r="T55" s="5"/>
      <c r="U55" s="5"/>
      <c r="V55" s="168" t="e">
        <f>IF(J55="Y","M", AVERAGE(K55:U55))</f>
        <v>#DIV/0!</v>
      </c>
      <c r="W55" s="5"/>
      <c r="X55" s="5"/>
      <c r="Y55">
        <f ca="1">SUMIF($Y$10:$Y$51,X53,$H$10:$H$49)</f>
        <v>0</v>
      </c>
    </row>
    <row r="56" spans="1:25">
      <c r="A56" s="199"/>
      <c r="B56" s="144"/>
      <c r="C56" s="152"/>
      <c r="D56" s="145"/>
      <c r="E56" s="145"/>
      <c r="F56" s="145"/>
      <c r="G56" s="146"/>
      <c r="H56" s="145"/>
      <c r="I56" s="147"/>
      <c r="J56" s="147"/>
      <c r="K56" s="147"/>
      <c r="L56" s="147"/>
      <c r="M56" s="147"/>
      <c r="N56" s="147"/>
      <c r="O56" s="147"/>
      <c r="P56" s="147"/>
      <c r="Q56" s="147"/>
      <c r="R56" s="145"/>
      <c r="S56" s="146"/>
      <c r="T56" s="145"/>
      <c r="U56" s="145"/>
      <c r="V56" s="145"/>
      <c r="W56" s="146"/>
      <c r="X56" s="148"/>
    </row>
  </sheetData>
  <autoFilter ref="C8:S51">
    <filterColumn colId="1"/>
    <filterColumn colId="2"/>
    <filterColumn colId="3"/>
  </autoFilter>
  <sortState ref="B13:X47">
    <sortCondition descending="1" ref="V13:V47"/>
  </sortState>
  <mergeCells count="1">
    <mergeCell ref="C9:S9"/>
  </mergeCells>
  <hyperlinks>
    <hyperlink ref="E49" location="EST_P_12_01_EST_P_15_01" display="EST_P_12_01_EST_P_15_01"/>
    <hyperlink ref="E24" location="ADS_S_15_1_ADS_S_13_1_ADS_W_13_1" display="ADS_S_15_1_ADS_S_13_1_ADS_W_13_1"/>
    <hyperlink ref="E50" location="SPE_W_15_1" display="SPE_W_15_1"/>
    <hyperlink ref="E44" location="TSP_W_15_1" display="TSP_W_15_1"/>
    <hyperlink ref="E15" location="SPE_W_15_2_SPE_W_15_3" display="SPE_W_15_2_SPE_W_15_3"/>
    <hyperlink ref="E32" location="BPS_P_15_1" display="BPS_P_15_1"/>
    <hyperlink ref="E23" location="AVS_W_14_1" display="AVS_W_14_1"/>
    <hyperlink ref="E21" location="AVS_P_15_01" display="AVS_P_15_01"/>
    <hyperlink ref="E22" location="AVS_P_08_01_AVS_P_08_02" display="AVS_P_08_01_AVS_P_08_02"/>
  </hyperlinks>
  <pageMargins left="0.7" right="0.7" top="0.5" bottom="0.5" header="0.3" footer="0.3"/>
  <pageSetup paperSize="3" scale="75"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66" bestFit="1" customWidth="1"/>
    <col min="2" max="2" width="8.6640625" style="65" bestFit="1" customWidth="1"/>
    <col min="3" max="3" width="98" style="64" customWidth="1"/>
    <col min="4" max="4" width="4.6640625" style="64" customWidth="1"/>
    <col min="5" max="15" width="4.6640625" style="63" customWidth="1" outlineLevel="1"/>
    <col min="16" max="16" width="8.6640625" style="63" bestFit="1" customWidth="1"/>
    <col min="17" max="17" width="33.109375" style="62" customWidth="1"/>
    <col min="18" max="18" width="39.44140625" style="61" bestFit="1" customWidth="1"/>
    <col min="19" max="16384" width="9.109375" style="61"/>
  </cols>
  <sheetData>
    <row r="1" spans="1:17" s="47" customFormat="1" ht="95.25" customHeight="1" thickBot="1">
      <c r="A1" s="138" t="s">
        <v>48</v>
      </c>
      <c r="B1" s="184" t="s">
        <v>49</v>
      </c>
      <c r="C1" s="185"/>
      <c r="D1" s="137" t="s">
        <v>372</v>
      </c>
      <c r="E1" s="42" t="s">
        <v>50</v>
      </c>
      <c r="F1" s="43" t="s">
        <v>51</v>
      </c>
      <c r="G1" s="44" t="s">
        <v>52</v>
      </c>
      <c r="H1" s="43" t="s">
        <v>53</v>
      </c>
      <c r="I1" s="44" t="s">
        <v>54</v>
      </c>
      <c r="J1" s="43" t="s">
        <v>55</v>
      </c>
      <c r="K1" s="44" t="s">
        <v>56</v>
      </c>
      <c r="L1" s="43" t="s">
        <v>57</v>
      </c>
      <c r="M1" s="44" t="s">
        <v>58</v>
      </c>
      <c r="N1" s="43" t="s">
        <v>59</v>
      </c>
      <c r="O1" s="44" t="s">
        <v>60</v>
      </c>
      <c r="P1" s="45" t="s">
        <v>61</v>
      </c>
      <c r="Q1" s="46" t="s">
        <v>62</v>
      </c>
    </row>
    <row r="2" spans="1:17" s="66" customFormat="1">
      <c r="A2" s="189"/>
      <c r="B2" s="190"/>
      <c r="C2" s="190"/>
      <c r="D2" s="190"/>
      <c r="E2" s="190"/>
      <c r="F2" s="190"/>
      <c r="G2" s="190"/>
      <c r="H2" s="190"/>
      <c r="I2" s="190"/>
      <c r="J2" s="190"/>
      <c r="K2" s="190"/>
      <c r="L2" s="190"/>
      <c r="M2" s="190"/>
      <c r="N2" s="190"/>
      <c r="O2" s="190"/>
      <c r="P2" s="191"/>
      <c r="Q2" s="136"/>
    </row>
    <row r="3" spans="1:17" s="130" customFormat="1" ht="33" customHeight="1">
      <c r="A3" s="128" t="s">
        <v>371</v>
      </c>
      <c r="B3" s="186" t="s">
        <v>370</v>
      </c>
      <c r="C3" s="187"/>
      <c r="D3" s="86">
        <v>5</v>
      </c>
      <c r="E3" s="83">
        <v>3</v>
      </c>
      <c r="F3" s="83">
        <v>4</v>
      </c>
      <c r="G3" s="83">
        <v>4</v>
      </c>
      <c r="H3" s="83">
        <v>5</v>
      </c>
      <c r="I3" s="83">
        <v>5</v>
      </c>
      <c r="J3" s="83"/>
      <c r="K3" s="83">
        <v>5</v>
      </c>
      <c r="L3" s="83">
        <v>5</v>
      </c>
      <c r="M3" s="83">
        <v>5</v>
      </c>
      <c r="N3" s="83">
        <v>5</v>
      </c>
      <c r="O3" s="83"/>
      <c r="P3" s="74">
        <f>AVERAGE(D3:O3)</f>
        <v>4.5999999999999996</v>
      </c>
      <c r="Q3" s="194" t="s">
        <v>369</v>
      </c>
    </row>
    <row r="4" spans="1:17" s="130" customFormat="1" ht="51.75" customHeight="1">
      <c r="A4" s="134" t="s">
        <v>368</v>
      </c>
      <c r="B4" s="78">
        <v>1</v>
      </c>
      <c r="C4" s="133" t="s">
        <v>367</v>
      </c>
      <c r="D4" s="132"/>
      <c r="E4" s="75"/>
      <c r="F4" s="135">
        <v>4</v>
      </c>
      <c r="G4" s="75"/>
      <c r="H4" s="131"/>
      <c r="I4" s="75"/>
      <c r="J4" s="131"/>
      <c r="K4" s="75"/>
      <c r="L4" s="131"/>
      <c r="M4" s="75"/>
      <c r="N4" s="131"/>
      <c r="O4" s="75"/>
      <c r="P4" s="74"/>
      <c r="Q4" s="194"/>
    </row>
    <row r="5" spans="1:17" s="130" customFormat="1" ht="109.2">
      <c r="A5" s="134"/>
      <c r="B5" s="78"/>
      <c r="C5" s="133" t="s">
        <v>366</v>
      </c>
      <c r="D5" s="132"/>
      <c r="E5" s="75"/>
      <c r="F5" s="131"/>
      <c r="G5" s="75"/>
      <c r="H5" s="131"/>
      <c r="I5" s="75"/>
      <c r="J5" s="131"/>
      <c r="K5" s="75"/>
      <c r="L5" s="131"/>
      <c r="M5" s="75"/>
      <c r="N5" s="131"/>
      <c r="O5" s="75"/>
      <c r="P5" s="74"/>
      <c r="Q5" s="194"/>
    </row>
    <row r="6" spans="1:17" s="66" customFormat="1">
      <c r="A6" s="129"/>
      <c r="B6" s="78">
        <v>2</v>
      </c>
      <c r="C6" s="80" t="s">
        <v>365</v>
      </c>
      <c r="D6" s="80"/>
      <c r="E6" s="75"/>
      <c r="F6" s="76">
        <v>4</v>
      </c>
      <c r="G6" s="75"/>
      <c r="H6" s="76"/>
      <c r="I6" s="75"/>
      <c r="J6" s="76"/>
      <c r="K6" s="75"/>
      <c r="L6" s="76"/>
      <c r="M6" s="75"/>
      <c r="N6" s="76"/>
      <c r="O6" s="75"/>
      <c r="P6" s="74"/>
      <c r="Q6" s="194"/>
    </row>
    <row r="7" spans="1:17" s="66" customFormat="1">
      <c r="A7" s="108"/>
      <c r="B7" s="78" t="s">
        <v>115</v>
      </c>
      <c r="C7" s="77" t="s">
        <v>364</v>
      </c>
      <c r="D7" s="77"/>
      <c r="E7" s="75"/>
      <c r="F7" s="76"/>
      <c r="G7" s="75"/>
      <c r="H7" s="76"/>
      <c r="I7" s="75"/>
      <c r="J7" s="76"/>
      <c r="K7" s="75"/>
      <c r="L7" s="76"/>
      <c r="M7" s="75"/>
      <c r="N7" s="76"/>
      <c r="O7" s="75"/>
      <c r="P7" s="74"/>
      <c r="Q7" s="194"/>
    </row>
    <row r="8" spans="1:17" s="66" customFormat="1">
      <c r="A8" s="108"/>
      <c r="B8" s="78" t="s">
        <v>162</v>
      </c>
      <c r="C8" s="80" t="s">
        <v>363</v>
      </c>
      <c r="D8" s="80"/>
      <c r="E8" s="75"/>
      <c r="F8" s="76"/>
      <c r="G8" s="75"/>
      <c r="H8" s="76"/>
      <c r="I8" s="75"/>
      <c r="J8" s="76"/>
      <c r="K8" s="75"/>
      <c r="L8" s="76"/>
      <c r="M8" s="75"/>
      <c r="N8" s="76"/>
      <c r="O8" s="75"/>
      <c r="P8" s="74"/>
      <c r="Q8" s="194"/>
    </row>
    <row r="9" spans="1:17" s="66" customFormat="1" ht="31.2">
      <c r="A9" s="108"/>
      <c r="B9" s="78">
        <v>3</v>
      </c>
      <c r="C9" s="77" t="s">
        <v>362</v>
      </c>
      <c r="D9" s="77"/>
      <c r="E9" s="75"/>
      <c r="F9" s="76">
        <v>1</v>
      </c>
      <c r="G9" s="75"/>
      <c r="H9" s="76"/>
      <c r="I9" s="75"/>
      <c r="J9" s="76"/>
      <c r="K9" s="75"/>
      <c r="L9" s="76"/>
      <c r="M9" s="75"/>
      <c r="N9" s="76"/>
      <c r="O9" s="75"/>
      <c r="P9" s="74"/>
      <c r="Q9" s="194"/>
    </row>
    <row r="10" spans="1:17" s="66" customFormat="1" ht="46.8">
      <c r="A10" s="108"/>
      <c r="B10" s="78" t="s">
        <v>115</v>
      </c>
      <c r="C10" s="77" t="s">
        <v>361</v>
      </c>
      <c r="D10" s="77"/>
      <c r="E10" s="75"/>
      <c r="F10" s="76">
        <v>2</v>
      </c>
      <c r="G10" s="75"/>
      <c r="H10" s="76"/>
      <c r="I10" s="75"/>
      <c r="J10" s="76"/>
      <c r="K10" s="75"/>
      <c r="L10" s="76"/>
      <c r="M10" s="75"/>
      <c r="N10" s="76"/>
      <c r="O10" s="75"/>
      <c r="P10" s="74"/>
      <c r="Q10" s="126"/>
    </row>
    <row r="11" spans="1:17" s="66" customFormat="1">
      <c r="A11" s="108"/>
      <c r="B11" s="78" t="s">
        <v>162</v>
      </c>
      <c r="C11" s="77" t="s">
        <v>360</v>
      </c>
      <c r="D11" s="77"/>
      <c r="E11" s="75"/>
      <c r="F11" s="76">
        <v>2</v>
      </c>
      <c r="G11" s="75"/>
      <c r="H11" s="76"/>
      <c r="I11" s="75"/>
      <c r="J11" s="76"/>
      <c r="K11" s="75"/>
      <c r="L11" s="76"/>
      <c r="M11" s="75"/>
      <c r="N11" s="76"/>
      <c r="O11" s="75"/>
      <c r="P11" s="74"/>
      <c r="Q11" s="126"/>
    </row>
    <row r="12" spans="1:17" s="66" customFormat="1">
      <c r="A12" s="107"/>
      <c r="B12" s="78">
        <v>4</v>
      </c>
      <c r="C12" s="77" t="s">
        <v>359</v>
      </c>
      <c r="D12" s="77"/>
      <c r="E12" s="75"/>
      <c r="F12" s="76">
        <v>1</v>
      </c>
      <c r="G12" s="75"/>
      <c r="H12" s="76"/>
      <c r="I12" s="75"/>
      <c r="J12" s="76"/>
      <c r="K12" s="75"/>
      <c r="L12" s="76"/>
      <c r="M12" s="75"/>
      <c r="N12" s="76"/>
      <c r="O12" s="75"/>
      <c r="P12" s="74"/>
      <c r="Q12" s="126"/>
    </row>
    <row r="13" spans="1:17" s="66" customFormat="1">
      <c r="A13" s="128" t="s">
        <v>63</v>
      </c>
      <c r="B13" s="186" t="s">
        <v>64</v>
      </c>
      <c r="C13" s="187"/>
      <c r="D13" s="92"/>
      <c r="E13" s="127"/>
      <c r="F13" s="127"/>
      <c r="G13" s="127"/>
      <c r="H13" s="127"/>
      <c r="I13" s="127"/>
      <c r="J13" s="127"/>
      <c r="K13" s="127"/>
      <c r="L13" s="127"/>
      <c r="M13" s="127"/>
      <c r="N13" s="127"/>
      <c r="O13" s="127"/>
      <c r="P13" s="74"/>
      <c r="Q13" s="126"/>
    </row>
    <row r="14" spans="1:17" s="66" customFormat="1" ht="77.25" customHeight="1">
      <c r="A14" s="107"/>
      <c r="B14" s="118">
        <v>1</v>
      </c>
      <c r="C14" s="114" t="s">
        <v>358</v>
      </c>
      <c r="D14" s="114"/>
      <c r="E14" s="75"/>
      <c r="F14" s="76">
        <v>5</v>
      </c>
      <c r="G14" s="75"/>
      <c r="H14" s="76"/>
      <c r="I14" s="75"/>
      <c r="J14" s="76"/>
      <c r="K14" s="75"/>
      <c r="L14" s="76"/>
      <c r="M14" s="75"/>
      <c r="N14" s="76"/>
      <c r="O14" s="75"/>
      <c r="P14" s="74"/>
      <c r="Q14" s="126" t="s">
        <v>357</v>
      </c>
    </row>
    <row r="15" spans="1:17" s="66" customFormat="1" ht="31.2">
      <c r="A15" s="107"/>
      <c r="B15" s="118" t="s">
        <v>115</v>
      </c>
      <c r="C15" s="114" t="s">
        <v>356</v>
      </c>
      <c r="D15" s="114"/>
      <c r="E15" s="75"/>
      <c r="F15" s="76">
        <v>5</v>
      </c>
      <c r="G15" s="75"/>
      <c r="H15" s="76"/>
      <c r="I15" s="75"/>
      <c r="J15" s="76"/>
      <c r="K15" s="75"/>
      <c r="L15" s="76"/>
      <c r="M15" s="75"/>
      <c r="N15" s="76"/>
      <c r="O15" s="75"/>
      <c r="P15" s="74"/>
      <c r="Q15" s="126"/>
    </row>
    <row r="16" spans="1:17" s="66" customFormat="1" ht="46.8">
      <c r="A16" s="107"/>
      <c r="B16" s="118">
        <v>2</v>
      </c>
      <c r="C16" s="114" t="s">
        <v>65</v>
      </c>
      <c r="D16" s="114"/>
      <c r="E16" s="75"/>
      <c r="F16" s="76">
        <v>5</v>
      </c>
      <c r="G16" s="75"/>
      <c r="H16" s="76"/>
      <c r="I16" s="75"/>
      <c r="J16" s="76"/>
      <c r="K16" s="75"/>
      <c r="L16" s="76"/>
      <c r="M16" s="75"/>
      <c r="N16" s="76"/>
      <c r="O16" s="75"/>
      <c r="P16" s="74"/>
      <c r="Q16" s="126"/>
    </row>
    <row r="17" spans="1:17" s="66" customFormat="1" ht="46.8">
      <c r="A17" s="107"/>
      <c r="B17" s="118">
        <v>3</v>
      </c>
      <c r="C17" s="114" t="s">
        <v>66</v>
      </c>
      <c r="D17" s="114"/>
      <c r="E17" s="75"/>
      <c r="F17" s="76">
        <v>5</v>
      </c>
      <c r="G17" s="75"/>
      <c r="H17" s="76"/>
      <c r="I17" s="75"/>
      <c r="J17" s="76"/>
      <c r="K17" s="75"/>
      <c r="L17" s="76"/>
      <c r="M17" s="75"/>
      <c r="N17" s="76"/>
      <c r="O17" s="75"/>
      <c r="P17" s="74"/>
      <c r="Q17" s="126"/>
    </row>
    <row r="18" spans="1:17" s="66" customFormat="1" ht="31.2">
      <c r="A18" s="107"/>
      <c r="B18" s="118">
        <v>4</v>
      </c>
      <c r="C18" s="114" t="s">
        <v>355</v>
      </c>
      <c r="D18" s="114"/>
      <c r="E18" s="75"/>
      <c r="F18" s="76"/>
      <c r="G18" s="75"/>
      <c r="H18" s="76"/>
      <c r="I18" s="75"/>
      <c r="J18" s="76"/>
      <c r="K18" s="75"/>
      <c r="L18" s="76"/>
      <c r="M18" s="75"/>
      <c r="N18" s="76"/>
      <c r="O18" s="75"/>
      <c r="P18" s="74"/>
      <c r="Q18" s="126"/>
    </row>
    <row r="19" spans="1:17" s="66" customFormat="1" ht="31.2">
      <c r="A19" s="107"/>
      <c r="B19" s="118">
        <v>5</v>
      </c>
      <c r="C19" s="114" t="s">
        <v>67</v>
      </c>
      <c r="D19" s="114"/>
      <c r="E19" s="75"/>
      <c r="F19" s="76">
        <v>5</v>
      </c>
      <c r="G19" s="75"/>
      <c r="H19" s="76"/>
      <c r="I19" s="75"/>
      <c r="J19" s="76"/>
      <c r="K19" s="75"/>
      <c r="L19" s="76"/>
      <c r="M19" s="75"/>
      <c r="N19" s="76"/>
      <c r="O19" s="75"/>
      <c r="P19" s="74"/>
      <c r="Q19" s="126"/>
    </row>
    <row r="20" spans="1:17" s="66" customFormat="1" ht="46.8">
      <c r="A20" s="107"/>
      <c r="B20" s="117">
        <v>6</v>
      </c>
      <c r="C20" s="116" t="s">
        <v>68</v>
      </c>
      <c r="D20" s="116"/>
      <c r="E20" s="75"/>
      <c r="F20" s="76">
        <v>5</v>
      </c>
      <c r="G20" s="75"/>
      <c r="H20" s="76"/>
      <c r="I20" s="75"/>
      <c r="J20" s="76"/>
      <c r="K20" s="75"/>
      <c r="L20" s="76"/>
      <c r="M20" s="75"/>
      <c r="N20" s="76"/>
      <c r="O20" s="75"/>
      <c r="P20" s="74"/>
      <c r="Q20" s="126"/>
    </row>
    <row r="21" spans="1:17" s="66" customFormat="1" ht="31.2">
      <c r="A21" s="107"/>
      <c r="B21" s="117" t="s">
        <v>115</v>
      </c>
      <c r="C21" s="116" t="s">
        <v>354</v>
      </c>
      <c r="D21" s="116"/>
      <c r="E21" s="75"/>
      <c r="F21" s="76">
        <v>5</v>
      </c>
      <c r="G21" s="75"/>
      <c r="H21" s="76"/>
      <c r="I21" s="75"/>
      <c r="J21" s="76"/>
      <c r="K21" s="75"/>
      <c r="L21" s="76"/>
      <c r="M21" s="75"/>
      <c r="N21" s="76"/>
      <c r="O21" s="75"/>
      <c r="P21" s="74"/>
      <c r="Q21" s="126"/>
    </row>
    <row r="22" spans="1:17" s="66" customFormat="1" ht="46.8">
      <c r="A22" s="107"/>
      <c r="B22" s="117">
        <v>7</v>
      </c>
      <c r="C22" s="116" t="s">
        <v>353</v>
      </c>
      <c r="D22" s="118">
        <v>3</v>
      </c>
      <c r="E22" s="75">
        <v>4</v>
      </c>
      <c r="F22" s="76">
        <v>5</v>
      </c>
      <c r="G22" s="75">
        <v>2</v>
      </c>
      <c r="H22" s="76">
        <v>5</v>
      </c>
      <c r="I22" s="75">
        <v>5</v>
      </c>
      <c r="J22" s="76"/>
      <c r="K22" s="75">
        <v>2</v>
      </c>
      <c r="L22" s="76">
        <v>1</v>
      </c>
      <c r="M22" s="75">
        <v>5</v>
      </c>
      <c r="N22" s="76">
        <v>3</v>
      </c>
      <c r="O22" s="75"/>
      <c r="P22" s="74">
        <f t="shared" ref="P22:P27" si="0">AVERAGE(D22:O22)</f>
        <v>3.5</v>
      </c>
      <c r="Q22" s="126" t="s">
        <v>352</v>
      </c>
    </row>
    <row r="23" spans="1:17" s="66" customFormat="1" ht="33" customHeight="1">
      <c r="A23" s="85" t="s">
        <v>69</v>
      </c>
      <c r="B23" s="188" t="s">
        <v>351</v>
      </c>
      <c r="C23" s="187"/>
      <c r="D23" s="86">
        <v>5</v>
      </c>
      <c r="E23" s="83"/>
      <c r="F23" s="83" t="s">
        <v>188</v>
      </c>
      <c r="G23" s="83" t="s">
        <v>188</v>
      </c>
      <c r="H23" s="83">
        <v>4</v>
      </c>
      <c r="I23" s="83" t="s">
        <v>188</v>
      </c>
      <c r="J23" s="83"/>
      <c r="K23" s="83" t="s">
        <v>188</v>
      </c>
      <c r="L23" s="83" t="s">
        <v>188</v>
      </c>
      <c r="M23" s="83" t="s">
        <v>188</v>
      </c>
      <c r="N23" s="83" t="s">
        <v>188</v>
      </c>
      <c r="O23" s="83"/>
      <c r="P23" s="74">
        <f t="shared" si="0"/>
        <v>4.5</v>
      </c>
      <c r="Q23" s="194" t="s">
        <v>350</v>
      </c>
    </row>
    <row r="24" spans="1:17" s="66" customFormat="1" ht="42" customHeight="1">
      <c r="A24" s="82"/>
      <c r="B24" s="78">
        <v>1</v>
      </c>
      <c r="C24" s="80" t="s">
        <v>349</v>
      </c>
      <c r="D24" s="80"/>
      <c r="E24" s="75">
        <v>5</v>
      </c>
      <c r="F24" s="76"/>
      <c r="G24" s="75"/>
      <c r="H24" s="76"/>
      <c r="I24" s="75"/>
      <c r="J24" s="76"/>
      <c r="K24" s="75"/>
      <c r="L24" s="76"/>
      <c r="M24" s="75"/>
      <c r="N24" s="76"/>
      <c r="O24" s="75"/>
      <c r="P24" s="74">
        <f t="shared" si="0"/>
        <v>5</v>
      </c>
      <c r="Q24" s="194"/>
    </row>
    <row r="25" spans="1:17" s="66" customFormat="1" ht="42" customHeight="1">
      <c r="A25" s="108"/>
      <c r="B25" s="78">
        <v>2</v>
      </c>
      <c r="C25" s="77" t="s">
        <v>348</v>
      </c>
      <c r="D25" s="77"/>
      <c r="E25" s="75">
        <v>5</v>
      </c>
      <c r="F25" s="76"/>
      <c r="G25" s="75"/>
      <c r="H25" s="76"/>
      <c r="I25" s="75"/>
      <c r="J25" s="76"/>
      <c r="K25" s="75"/>
      <c r="L25" s="76"/>
      <c r="M25" s="75"/>
      <c r="N25" s="76"/>
      <c r="O25" s="75"/>
      <c r="P25" s="74">
        <f t="shared" si="0"/>
        <v>5</v>
      </c>
      <c r="Q25" s="194"/>
    </row>
    <row r="26" spans="1:17" s="66" customFormat="1" ht="42" customHeight="1">
      <c r="A26" s="108"/>
      <c r="B26" s="78">
        <v>3</v>
      </c>
      <c r="C26" s="77" t="s">
        <v>347</v>
      </c>
      <c r="D26" s="77"/>
      <c r="E26" s="75">
        <v>5</v>
      </c>
      <c r="F26" s="76"/>
      <c r="G26" s="75"/>
      <c r="H26" s="76"/>
      <c r="I26" s="75"/>
      <c r="J26" s="76"/>
      <c r="K26" s="75"/>
      <c r="L26" s="76"/>
      <c r="M26" s="75"/>
      <c r="N26" s="76"/>
      <c r="O26" s="75"/>
      <c r="P26" s="74">
        <f t="shared" si="0"/>
        <v>5</v>
      </c>
      <c r="Q26" s="194"/>
    </row>
    <row r="27" spans="1:17" s="66" customFormat="1" ht="42" customHeight="1">
      <c r="A27" s="107"/>
      <c r="B27" s="78">
        <v>4</v>
      </c>
      <c r="C27" s="80" t="s">
        <v>346</v>
      </c>
      <c r="D27" s="80"/>
      <c r="E27" s="125">
        <v>2</v>
      </c>
      <c r="F27" s="76"/>
      <c r="G27" s="75"/>
      <c r="H27" s="76"/>
      <c r="I27" s="75"/>
      <c r="J27" s="76"/>
      <c r="K27" s="75"/>
      <c r="L27" s="76"/>
      <c r="M27" s="75"/>
      <c r="N27" s="76"/>
      <c r="O27" s="75"/>
      <c r="P27" s="74">
        <f t="shared" si="0"/>
        <v>2</v>
      </c>
      <c r="Q27" s="194"/>
    </row>
    <row r="28" spans="1:17" s="66" customFormat="1" ht="33" customHeight="1">
      <c r="A28" s="85" t="s">
        <v>345</v>
      </c>
      <c r="B28" s="188" t="s">
        <v>344</v>
      </c>
      <c r="C28" s="187"/>
      <c r="D28" s="86" t="s">
        <v>188</v>
      </c>
      <c r="E28" s="83" t="s">
        <v>70</v>
      </c>
      <c r="F28" s="83" t="s">
        <v>70</v>
      </c>
      <c r="G28" s="83" t="s">
        <v>188</v>
      </c>
      <c r="H28" s="83" t="s">
        <v>188</v>
      </c>
      <c r="I28" s="83" t="s">
        <v>188</v>
      </c>
      <c r="J28" s="83"/>
      <c r="K28" s="83" t="s">
        <v>188</v>
      </c>
      <c r="L28" s="83" t="s">
        <v>188</v>
      </c>
      <c r="M28" s="83" t="s">
        <v>188</v>
      </c>
      <c r="N28" s="83" t="s">
        <v>188</v>
      </c>
      <c r="O28" s="83"/>
      <c r="P28" s="74"/>
      <c r="Q28" s="193" t="s">
        <v>343</v>
      </c>
    </row>
    <row r="29" spans="1:17" s="66" customFormat="1" ht="46.8">
      <c r="A29" s="82"/>
      <c r="B29" s="78">
        <v>1</v>
      </c>
      <c r="C29" s="80" t="s">
        <v>342</v>
      </c>
      <c r="D29" s="80"/>
      <c r="E29" s="75"/>
      <c r="F29" s="76"/>
      <c r="G29" s="75"/>
      <c r="H29" s="76"/>
      <c r="I29" s="75"/>
      <c r="J29" s="76"/>
      <c r="K29" s="75"/>
      <c r="L29" s="76"/>
      <c r="M29" s="75"/>
      <c r="N29" s="76"/>
      <c r="O29" s="75"/>
      <c r="P29" s="74"/>
      <c r="Q29" s="193"/>
    </row>
    <row r="30" spans="1:17" s="66" customFormat="1" ht="84" customHeight="1">
      <c r="A30" s="108"/>
      <c r="B30" s="78">
        <v>2</v>
      </c>
      <c r="C30" s="80" t="s">
        <v>341</v>
      </c>
      <c r="D30" s="80"/>
      <c r="E30" s="75"/>
      <c r="F30" s="76"/>
      <c r="G30" s="75"/>
      <c r="H30" s="76"/>
      <c r="I30" s="75"/>
      <c r="J30" s="76"/>
      <c r="K30" s="75"/>
      <c r="L30" s="76"/>
      <c r="M30" s="75"/>
      <c r="N30" s="76"/>
      <c r="O30" s="75"/>
      <c r="P30" s="74"/>
      <c r="Q30" s="193"/>
    </row>
    <row r="31" spans="1:17" s="66" customFormat="1" ht="109.2">
      <c r="A31" s="108"/>
      <c r="B31" s="78">
        <v>3</v>
      </c>
      <c r="C31" s="80" t="s">
        <v>340</v>
      </c>
      <c r="D31" s="80"/>
      <c r="E31" s="75"/>
      <c r="F31" s="76"/>
      <c r="G31" s="75"/>
      <c r="H31" s="76"/>
      <c r="I31" s="75"/>
      <c r="J31" s="76"/>
      <c r="K31" s="75"/>
      <c r="L31" s="76"/>
      <c r="M31" s="75"/>
      <c r="N31" s="76"/>
      <c r="O31" s="75"/>
      <c r="P31" s="74"/>
      <c r="Q31" s="193"/>
    </row>
    <row r="32" spans="1:17" s="66" customFormat="1" ht="33" customHeight="1">
      <c r="A32" s="85" t="s">
        <v>71</v>
      </c>
      <c r="B32" s="188" t="s">
        <v>339</v>
      </c>
      <c r="C32" s="187"/>
      <c r="D32" s="86">
        <v>5</v>
      </c>
      <c r="E32" s="83">
        <v>4</v>
      </c>
      <c r="F32" s="83">
        <v>4</v>
      </c>
      <c r="G32" s="83">
        <v>5</v>
      </c>
      <c r="H32" s="83">
        <v>4</v>
      </c>
      <c r="I32" s="83">
        <v>5</v>
      </c>
      <c r="J32" s="83"/>
      <c r="K32" s="83">
        <v>5</v>
      </c>
      <c r="L32" s="83">
        <v>5</v>
      </c>
      <c r="M32" s="83">
        <v>5</v>
      </c>
      <c r="N32" s="83">
        <v>5</v>
      </c>
      <c r="O32" s="83"/>
      <c r="P32" s="74">
        <f>AVERAGE(D32:O32)</f>
        <v>4.7</v>
      </c>
      <c r="Q32" s="124"/>
    </row>
    <row r="33" spans="1:17" s="66" customFormat="1" ht="25.5" customHeight="1">
      <c r="A33" s="82"/>
      <c r="B33" s="78">
        <v>1</v>
      </c>
      <c r="C33" s="80" t="s">
        <v>338</v>
      </c>
      <c r="D33" s="80"/>
      <c r="E33" s="75"/>
      <c r="F33" s="76">
        <v>4</v>
      </c>
      <c r="G33" s="75"/>
      <c r="H33" s="76"/>
      <c r="I33" s="75"/>
      <c r="J33" s="76"/>
      <c r="K33" s="75"/>
      <c r="L33" s="76"/>
      <c r="M33" s="75"/>
      <c r="N33" s="76"/>
      <c r="O33" s="75"/>
      <c r="P33" s="74"/>
      <c r="Q33" s="123"/>
    </row>
    <row r="34" spans="1:17" s="66" customFormat="1" ht="38.25" customHeight="1">
      <c r="A34" s="81"/>
      <c r="B34" s="78" t="s">
        <v>115</v>
      </c>
      <c r="C34" s="77" t="s">
        <v>337</v>
      </c>
      <c r="D34" s="77"/>
      <c r="E34" s="75"/>
      <c r="F34" s="76"/>
      <c r="G34" s="75"/>
      <c r="H34" s="76"/>
      <c r="I34" s="75"/>
      <c r="J34" s="76"/>
      <c r="K34" s="75"/>
      <c r="L34" s="76"/>
      <c r="M34" s="75"/>
      <c r="N34" s="76"/>
      <c r="O34" s="75"/>
      <c r="P34" s="74"/>
      <c r="Q34" s="123"/>
    </row>
    <row r="35" spans="1:17" s="66" customFormat="1" ht="30" customHeight="1">
      <c r="A35" s="81"/>
      <c r="B35" s="78" t="s">
        <v>162</v>
      </c>
      <c r="C35" s="77" t="s">
        <v>334</v>
      </c>
      <c r="D35" s="77"/>
      <c r="E35" s="75"/>
      <c r="F35" s="76"/>
      <c r="G35" s="75"/>
      <c r="H35" s="76"/>
      <c r="I35" s="75"/>
      <c r="J35" s="76"/>
      <c r="K35" s="75"/>
      <c r="L35" s="76"/>
      <c r="M35" s="75"/>
      <c r="N35" s="76"/>
      <c r="O35" s="75"/>
      <c r="P35" s="74"/>
      <c r="Q35" s="123"/>
    </row>
    <row r="36" spans="1:17" s="66" customFormat="1" ht="30" customHeight="1">
      <c r="A36" s="81"/>
      <c r="B36" s="78">
        <v>2</v>
      </c>
      <c r="C36" s="80" t="s">
        <v>336</v>
      </c>
      <c r="D36" s="80"/>
      <c r="E36" s="75"/>
      <c r="F36" s="76">
        <v>4</v>
      </c>
      <c r="G36" s="75"/>
      <c r="H36" s="76"/>
      <c r="I36" s="75"/>
      <c r="J36" s="76"/>
      <c r="K36" s="75"/>
      <c r="L36" s="76"/>
      <c r="M36" s="75"/>
      <c r="N36" s="76"/>
      <c r="O36" s="75"/>
      <c r="P36" s="74"/>
      <c r="Q36" s="123"/>
    </row>
    <row r="37" spans="1:17" s="66" customFormat="1" ht="46.8">
      <c r="A37" s="81"/>
      <c r="B37" s="78" t="s">
        <v>115</v>
      </c>
      <c r="C37" s="80" t="s">
        <v>335</v>
      </c>
      <c r="D37" s="80"/>
      <c r="E37" s="75"/>
      <c r="F37" s="76"/>
      <c r="G37" s="75"/>
      <c r="H37" s="76"/>
      <c r="I37" s="75"/>
      <c r="J37" s="76"/>
      <c r="K37" s="75"/>
      <c r="L37" s="76"/>
      <c r="M37" s="75"/>
      <c r="N37" s="76"/>
      <c r="O37" s="75"/>
      <c r="P37" s="74"/>
      <c r="Q37" s="123"/>
    </row>
    <row r="38" spans="1:17" s="66" customFormat="1" ht="30" customHeight="1" thickBot="1">
      <c r="A38" s="81"/>
      <c r="B38" s="78" t="s">
        <v>162</v>
      </c>
      <c r="C38" s="80" t="s">
        <v>334</v>
      </c>
      <c r="D38" s="80"/>
      <c r="E38" s="75"/>
      <c r="F38" s="76"/>
      <c r="G38" s="75"/>
      <c r="H38" s="76"/>
      <c r="I38" s="75"/>
      <c r="J38" s="76"/>
      <c r="K38" s="75"/>
      <c r="L38" s="76"/>
      <c r="M38" s="75"/>
      <c r="N38" s="76"/>
      <c r="O38" s="75"/>
      <c r="P38" s="74"/>
      <c r="Q38" s="123"/>
    </row>
    <row r="39" spans="1:17" s="66" customFormat="1" ht="33" customHeight="1">
      <c r="A39" s="85" t="s">
        <v>72</v>
      </c>
      <c r="B39" s="195" t="s">
        <v>333</v>
      </c>
      <c r="C39" s="196"/>
      <c r="D39" s="93">
        <v>4</v>
      </c>
      <c r="E39" s="87">
        <v>4</v>
      </c>
      <c r="F39" s="87">
        <v>3</v>
      </c>
      <c r="G39" s="87">
        <v>4</v>
      </c>
      <c r="H39" s="87">
        <v>4</v>
      </c>
      <c r="I39" s="87">
        <v>5</v>
      </c>
      <c r="J39" s="87"/>
      <c r="K39" s="87">
        <v>4</v>
      </c>
      <c r="L39" s="87">
        <v>3</v>
      </c>
      <c r="M39" s="87">
        <v>4</v>
      </c>
      <c r="N39" s="87">
        <v>5</v>
      </c>
      <c r="O39" s="87"/>
      <c r="P39" s="74">
        <f>AVERAGE(D39:O39)</f>
        <v>4</v>
      </c>
      <c r="Q39" s="193" t="s">
        <v>332</v>
      </c>
    </row>
    <row r="40" spans="1:17" s="66" customFormat="1" ht="46.8">
      <c r="A40" s="82"/>
      <c r="B40" s="78" t="s">
        <v>331</v>
      </c>
      <c r="C40" s="80" t="s">
        <v>330</v>
      </c>
      <c r="D40" s="80"/>
      <c r="E40" s="75"/>
      <c r="F40" s="76"/>
      <c r="G40" s="75"/>
      <c r="H40" s="76"/>
      <c r="I40" s="75"/>
      <c r="J40" s="76"/>
      <c r="K40" s="75"/>
      <c r="L40" s="76"/>
      <c r="M40" s="75"/>
      <c r="N40" s="76"/>
      <c r="O40" s="75"/>
      <c r="P40" s="74"/>
      <c r="Q40" s="193"/>
    </row>
    <row r="41" spans="1:17" s="66" customFormat="1" ht="46.8">
      <c r="A41" s="81"/>
      <c r="B41" s="78" t="s">
        <v>329</v>
      </c>
      <c r="C41" s="80" t="s">
        <v>328</v>
      </c>
      <c r="D41" s="80"/>
      <c r="E41" s="75"/>
      <c r="F41" s="76"/>
      <c r="G41" s="75"/>
      <c r="H41" s="76"/>
      <c r="I41" s="75"/>
      <c r="J41" s="76"/>
      <c r="K41" s="75"/>
      <c r="L41" s="76"/>
      <c r="M41" s="75"/>
      <c r="N41" s="76"/>
      <c r="O41" s="75"/>
      <c r="P41" s="74"/>
      <c r="Q41" s="193"/>
    </row>
    <row r="42" spans="1:17" s="66" customFormat="1" ht="62.4">
      <c r="A42" s="81"/>
      <c r="B42" s="78" t="s">
        <v>327</v>
      </c>
      <c r="C42" s="77" t="s">
        <v>326</v>
      </c>
      <c r="D42" s="77"/>
      <c r="E42" s="75"/>
      <c r="F42" s="76"/>
      <c r="G42" s="75"/>
      <c r="H42" s="76"/>
      <c r="I42" s="75"/>
      <c r="J42" s="76"/>
      <c r="K42" s="75"/>
      <c r="L42" s="76"/>
      <c r="M42" s="75"/>
      <c r="N42" s="76"/>
      <c r="O42" s="75"/>
      <c r="P42" s="74"/>
      <c r="Q42" s="193"/>
    </row>
    <row r="43" spans="1:17" s="66" customFormat="1" ht="62.4">
      <c r="A43" s="81"/>
      <c r="B43" s="78" t="s">
        <v>325</v>
      </c>
      <c r="C43" s="80" t="s">
        <v>324</v>
      </c>
      <c r="D43" s="80"/>
      <c r="E43" s="75"/>
      <c r="F43" s="76"/>
      <c r="G43" s="75"/>
      <c r="H43" s="76"/>
      <c r="I43" s="75"/>
      <c r="J43" s="76"/>
      <c r="K43" s="75"/>
      <c r="L43" s="76"/>
      <c r="M43" s="75"/>
      <c r="N43" s="76"/>
      <c r="O43" s="75"/>
      <c r="P43" s="74"/>
      <c r="Q43" s="193"/>
    </row>
    <row r="44" spans="1:17" s="66" customFormat="1" ht="67.5" customHeight="1">
      <c r="A44" s="81"/>
      <c r="B44" s="78" t="s">
        <v>323</v>
      </c>
      <c r="C44" s="80" t="s">
        <v>322</v>
      </c>
      <c r="D44" s="80"/>
      <c r="E44" s="75"/>
      <c r="F44" s="76"/>
      <c r="G44" s="75"/>
      <c r="H44" s="76"/>
      <c r="I44" s="75"/>
      <c r="J44" s="76"/>
      <c r="K44" s="75"/>
      <c r="L44" s="76"/>
      <c r="M44" s="75"/>
      <c r="N44" s="76"/>
      <c r="O44" s="75"/>
      <c r="P44" s="74"/>
      <c r="Q44" s="193"/>
    </row>
    <row r="45" spans="1:17" s="66" customFormat="1" ht="67.5" customHeight="1">
      <c r="A45" s="81"/>
      <c r="B45" s="118" t="s">
        <v>321</v>
      </c>
      <c r="C45" s="80" t="s">
        <v>320</v>
      </c>
      <c r="D45" s="80"/>
      <c r="E45" s="75"/>
      <c r="F45" s="76"/>
      <c r="G45" s="75"/>
      <c r="H45" s="76"/>
      <c r="I45" s="75"/>
      <c r="J45" s="76"/>
      <c r="K45" s="75"/>
      <c r="L45" s="76"/>
      <c r="M45" s="75"/>
      <c r="N45" s="76"/>
      <c r="O45" s="75"/>
      <c r="P45" s="74"/>
      <c r="Q45" s="193"/>
    </row>
    <row r="46" spans="1:17" s="66" customFormat="1" ht="67.5" customHeight="1">
      <c r="A46" s="81"/>
      <c r="B46" s="121">
        <v>2</v>
      </c>
      <c r="C46" s="122" t="s">
        <v>319</v>
      </c>
      <c r="D46" s="80"/>
      <c r="E46" s="75"/>
      <c r="F46" s="76"/>
      <c r="G46" s="75"/>
      <c r="H46" s="76"/>
      <c r="I46" s="75"/>
      <c r="J46" s="76"/>
      <c r="K46" s="75"/>
      <c r="L46" s="76"/>
      <c r="M46" s="75"/>
      <c r="N46" s="76"/>
      <c r="O46" s="75"/>
      <c r="P46" s="74"/>
      <c r="Q46" s="193"/>
    </row>
    <row r="47" spans="1:17" s="66" customFormat="1" ht="67.5" customHeight="1">
      <c r="A47" s="81"/>
      <c r="B47" s="121" t="s">
        <v>115</v>
      </c>
      <c r="C47" s="119" t="s">
        <v>304</v>
      </c>
      <c r="D47" s="80"/>
      <c r="E47" s="75"/>
      <c r="F47" s="76"/>
      <c r="G47" s="75"/>
      <c r="H47" s="76"/>
      <c r="I47" s="75"/>
      <c r="J47" s="76"/>
      <c r="K47" s="75"/>
      <c r="L47" s="76"/>
      <c r="M47" s="75"/>
      <c r="N47" s="76"/>
      <c r="O47" s="75"/>
      <c r="P47" s="74"/>
      <c r="Q47" s="193"/>
    </row>
    <row r="48" spans="1:17" s="66" customFormat="1" ht="57.75" customHeight="1">
      <c r="A48" s="81"/>
      <c r="B48" s="120" t="s">
        <v>162</v>
      </c>
      <c r="C48" s="119" t="s">
        <v>303</v>
      </c>
      <c r="D48" s="80"/>
      <c r="E48" s="75"/>
      <c r="F48" s="76"/>
      <c r="G48" s="75"/>
      <c r="H48" s="76"/>
      <c r="I48" s="75"/>
      <c r="J48" s="76"/>
      <c r="K48" s="75"/>
      <c r="L48" s="76"/>
      <c r="M48" s="75"/>
      <c r="N48" s="76"/>
      <c r="O48" s="75"/>
      <c r="P48" s="74"/>
      <c r="Q48" s="193"/>
    </row>
    <row r="49" spans="1:17" s="66" customFormat="1" ht="33" customHeight="1">
      <c r="A49" s="85" t="s">
        <v>318</v>
      </c>
      <c r="B49" s="188" t="s">
        <v>317</v>
      </c>
      <c r="C49" s="187"/>
      <c r="D49" s="86">
        <v>5</v>
      </c>
      <c r="E49" s="83">
        <v>4</v>
      </c>
      <c r="F49" s="83">
        <v>5</v>
      </c>
      <c r="G49" s="83">
        <v>5</v>
      </c>
      <c r="H49" s="83">
        <v>5</v>
      </c>
      <c r="I49" s="83"/>
      <c r="J49" s="83"/>
      <c r="K49" s="83">
        <v>3</v>
      </c>
      <c r="L49" s="83">
        <v>3</v>
      </c>
      <c r="M49" s="83">
        <v>5</v>
      </c>
      <c r="N49" s="83"/>
      <c r="O49" s="83"/>
      <c r="P49" s="74">
        <f>AVERAGE(D49:O49)</f>
        <v>4.375</v>
      </c>
      <c r="Q49" s="193" t="s">
        <v>316</v>
      </c>
    </row>
    <row r="50" spans="1:17" s="66" customFormat="1" ht="48.75" customHeight="1">
      <c r="A50" s="82"/>
      <c r="B50" s="78">
        <v>1</v>
      </c>
      <c r="C50" s="80" t="s">
        <v>315</v>
      </c>
      <c r="D50" s="80"/>
      <c r="E50" s="75">
        <v>4</v>
      </c>
      <c r="F50" s="76">
        <v>5</v>
      </c>
      <c r="G50" s="75">
        <v>5</v>
      </c>
      <c r="H50" s="76"/>
      <c r="I50" s="75">
        <v>5</v>
      </c>
      <c r="J50" s="76"/>
      <c r="K50" s="75"/>
      <c r="L50" s="76"/>
      <c r="M50" s="75"/>
      <c r="N50" s="76">
        <v>5</v>
      </c>
      <c r="O50" s="75"/>
      <c r="P50" s="74">
        <f>AVERAGE(D50:O50)</f>
        <v>4.8</v>
      </c>
      <c r="Q50" s="193"/>
    </row>
    <row r="51" spans="1:17" s="66" customFormat="1" ht="62.4">
      <c r="A51" s="81"/>
      <c r="B51" s="78">
        <v>2</v>
      </c>
      <c r="C51" s="77" t="s">
        <v>314</v>
      </c>
      <c r="D51" s="77"/>
      <c r="E51" s="75">
        <v>4</v>
      </c>
      <c r="F51" s="76">
        <v>5</v>
      </c>
      <c r="G51" s="75">
        <v>5</v>
      </c>
      <c r="H51" s="76"/>
      <c r="I51" s="75">
        <v>3</v>
      </c>
      <c r="J51" s="76"/>
      <c r="K51" s="75"/>
      <c r="L51" s="76"/>
      <c r="M51" s="75"/>
      <c r="N51" s="76">
        <v>3</v>
      </c>
      <c r="O51" s="75"/>
      <c r="P51" s="74">
        <f>AVERAGE(D51:O51)</f>
        <v>4</v>
      </c>
      <c r="Q51" s="193"/>
    </row>
    <row r="52" spans="1:17" s="66" customFormat="1" ht="33" customHeight="1">
      <c r="A52" s="85" t="s">
        <v>313</v>
      </c>
      <c r="B52" s="188" t="s">
        <v>312</v>
      </c>
      <c r="C52" s="187"/>
      <c r="D52" s="86">
        <v>4</v>
      </c>
      <c r="E52" s="83">
        <v>5</v>
      </c>
      <c r="F52" s="83">
        <v>4</v>
      </c>
      <c r="G52" s="83">
        <v>4</v>
      </c>
      <c r="H52" s="83">
        <v>4</v>
      </c>
      <c r="I52" s="83">
        <v>5</v>
      </c>
      <c r="J52" s="83"/>
      <c r="K52" s="83">
        <v>4</v>
      </c>
      <c r="L52" s="83">
        <v>3</v>
      </c>
      <c r="M52" s="83">
        <v>5</v>
      </c>
      <c r="N52" s="83">
        <v>4</v>
      </c>
      <c r="O52" s="83"/>
      <c r="P52" s="74">
        <f>AVERAGE(D52:O52)</f>
        <v>4.2</v>
      </c>
      <c r="Q52" s="193"/>
    </row>
    <row r="53" spans="1:17" s="66" customFormat="1" ht="31.2">
      <c r="A53" s="82"/>
      <c r="B53" s="78">
        <v>1</v>
      </c>
      <c r="C53" s="80" t="s">
        <v>311</v>
      </c>
      <c r="D53" s="80"/>
      <c r="E53" s="75"/>
      <c r="F53" s="76">
        <v>4</v>
      </c>
      <c r="G53" s="75"/>
      <c r="H53" s="76"/>
      <c r="I53" s="75"/>
      <c r="J53" s="76"/>
      <c r="K53" s="75"/>
      <c r="L53" s="76"/>
      <c r="M53" s="75"/>
      <c r="N53" s="76"/>
      <c r="O53" s="75"/>
      <c r="P53" s="74"/>
      <c r="Q53" s="193"/>
    </row>
    <row r="54" spans="1:17" s="66" customFormat="1" ht="31.2">
      <c r="A54" s="81"/>
      <c r="B54" s="78" t="s">
        <v>115</v>
      </c>
      <c r="C54" s="77" t="s">
        <v>310</v>
      </c>
      <c r="D54" s="77"/>
      <c r="E54" s="75"/>
      <c r="F54" s="76">
        <v>4</v>
      </c>
      <c r="G54" s="75"/>
      <c r="H54" s="76"/>
      <c r="I54" s="75"/>
      <c r="J54" s="76"/>
      <c r="K54" s="75"/>
      <c r="L54" s="76"/>
      <c r="M54" s="75"/>
      <c r="N54" s="76"/>
      <c r="O54" s="75"/>
      <c r="P54" s="74"/>
      <c r="Q54" s="193"/>
    </row>
    <row r="55" spans="1:17" s="66" customFormat="1" ht="31.2">
      <c r="A55" s="81"/>
      <c r="B55" s="78" t="s">
        <v>113</v>
      </c>
      <c r="C55" s="115" t="s">
        <v>309</v>
      </c>
      <c r="D55" s="115"/>
      <c r="E55" s="75"/>
      <c r="F55" s="76">
        <v>4</v>
      </c>
      <c r="G55" s="75"/>
      <c r="H55" s="76"/>
      <c r="I55" s="75"/>
      <c r="J55" s="76"/>
      <c r="K55" s="75"/>
      <c r="L55" s="76"/>
      <c r="M55" s="75"/>
      <c r="N55" s="76"/>
      <c r="O55" s="75"/>
      <c r="P55" s="74"/>
      <c r="Q55" s="193"/>
    </row>
    <row r="56" spans="1:17" s="66" customFormat="1">
      <c r="A56" s="81"/>
      <c r="B56" s="78" t="s">
        <v>194</v>
      </c>
      <c r="C56" s="77" t="s">
        <v>308</v>
      </c>
      <c r="D56" s="77"/>
      <c r="E56" s="75"/>
      <c r="F56" s="76">
        <v>4</v>
      </c>
      <c r="G56" s="75"/>
      <c r="H56" s="76"/>
      <c r="I56" s="75"/>
      <c r="J56" s="76"/>
      <c r="K56" s="75"/>
      <c r="L56" s="76"/>
      <c r="M56" s="75"/>
      <c r="N56" s="76"/>
      <c r="O56" s="75"/>
      <c r="P56" s="74"/>
      <c r="Q56" s="193"/>
    </row>
    <row r="57" spans="1:17" s="66" customFormat="1" ht="62.4">
      <c r="A57" s="81"/>
      <c r="B57" s="78" t="s">
        <v>162</v>
      </c>
      <c r="C57" s="114" t="s">
        <v>307</v>
      </c>
      <c r="D57" s="114"/>
      <c r="E57" s="75"/>
      <c r="F57" s="76">
        <v>1</v>
      </c>
      <c r="G57" s="75"/>
      <c r="H57" s="76"/>
      <c r="I57" s="75"/>
      <c r="J57" s="76"/>
      <c r="K57" s="75"/>
      <c r="L57" s="76"/>
      <c r="M57" s="75"/>
      <c r="N57" s="76"/>
      <c r="O57" s="75"/>
      <c r="P57" s="74"/>
      <c r="Q57" s="193"/>
    </row>
    <row r="58" spans="1:17" s="66" customFormat="1" ht="78">
      <c r="A58" s="79"/>
      <c r="B58" s="78" t="s">
        <v>160</v>
      </c>
      <c r="C58" s="77" t="s">
        <v>306</v>
      </c>
      <c r="D58" s="114"/>
      <c r="E58" s="75"/>
      <c r="F58" s="76">
        <v>4</v>
      </c>
      <c r="G58" s="75"/>
      <c r="H58" s="76"/>
      <c r="I58" s="75"/>
      <c r="J58" s="76"/>
      <c r="K58" s="75"/>
      <c r="L58" s="76"/>
      <c r="M58" s="75"/>
      <c r="N58" s="76"/>
      <c r="O58" s="75"/>
      <c r="P58" s="74"/>
      <c r="Q58" s="193"/>
    </row>
    <row r="59" spans="1:17" s="66" customFormat="1" ht="46.8">
      <c r="A59" s="79"/>
      <c r="B59" s="118">
        <v>2</v>
      </c>
      <c r="C59" s="114" t="s">
        <v>305</v>
      </c>
      <c r="D59" s="114"/>
      <c r="E59" s="75"/>
      <c r="F59" s="76">
        <v>1</v>
      </c>
      <c r="G59" s="75"/>
      <c r="H59" s="76"/>
      <c r="I59" s="75"/>
      <c r="J59" s="76"/>
      <c r="K59" s="75"/>
      <c r="L59" s="76"/>
      <c r="M59" s="75"/>
      <c r="N59" s="76"/>
      <c r="O59" s="75"/>
      <c r="P59" s="74"/>
      <c r="Q59" s="193"/>
    </row>
    <row r="60" spans="1:17" s="66" customFormat="1" ht="31.2">
      <c r="A60" s="79"/>
      <c r="B60" s="118" t="s">
        <v>115</v>
      </c>
      <c r="C60" s="116" t="s">
        <v>304</v>
      </c>
      <c r="D60" s="114"/>
      <c r="E60" s="75"/>
      <c r="F60" s="76">
        <v>1</v>
      </c>
      <c r="G60" s="75"/>
      <c r="H60" s="76"/>
      <c r="I60" s="75"/>
      <c r="J60" s="76"/>
      <c r="K60" s="75"/>
      <c r="L60" s="76"/>
      <c r="M60" s="75"/>
      <c r="N60" s="76"/>
      <c r="O60" s="75"/>
      <c r="P60" s="74"/>
      <c r="Q60" s="193"/>
    </row>
    <row r="61" spans="1:17" s="66" customFormat="1" ht="46.8">
      <c r="A61" s="79"/>
      <c r="B61" s="117" t="s">
        <v>162</v>
      </c>
      <c r="C61" s="116" t="s">
        <v>303</v>
      </c>
      <c r="D61" s="77"/>
      <c r="E61" s="75"/>
      <c r="F61" s="76">
        <v>2</v>
      </c>
      <c r="G61" s="75"/>
      <c r="H61" s="76"/>
      <c r="I61" s="75"/>
      <c r="J61" s="76"/>
      <c r="K61" s="75"/>
      <c r="L61" s="76"/>
      <c r="M61" s="75"/>
      <c r="N61" s="76"/>
      <c r="O61" s="75"/>
      <c r="P61" s="74"/>
      <c r="Q61" s="193"/>
    </row>
    <row r="62" spans="1:17" s="66" customFormat="1" ht="33" customHeight="1">
      <c r="A62" s="85" t="s">
        <v>302</v>
      </c>
      <c r="B62" s="188" t="s">
        <v>301</v>
      </c>
      <c r="C62" s="187"/>
      <c r="D62" s="86">
        <v>3</v>
      </c>
      <c r="E62" s="83">
        <v>4</v>
      </c>
      <c r="F62" s="83">
        <v>4</v>
      </c>
      <c r="G62" s="83">
        <v>5</v>
      </c>
      <c r="H62" s="83">
        <v>3</v>
      </c>
      <c r="I62" s="83">
        <v>5</v>
      </c>
      <c r="J62" s="83"/>
      <c r="K62" s="83">
        <v>3</v>
      </c>
      <c r="L62" s="83">
        <v>1</v>
      </c>
      <c r="M62" s="83">
        <v>5</v>
      </c>
      <c r="N62" s="83">
        <v>5</v>
      </c>
      <c r="O62" s="83"/>
      <c r="P62" s="74">
        <f>AVERAGE(D62:O62)</f>
        <v>3.8</v>
      </c>
      <c r="Q62" s="193"/>
    </row>
    <row r="63" spans="1:17" s="66" customFormat="1" ht="31.2">
      <c r="A63" s="82"/>
      <c r="B63" s="78">
        <v>1</v>
      </c>
      <c r="C63" s="80" t="s">
        <v>300</v>
      </c>
      <c r="D63" s="80"/>
      <c r="E63" s="75"/>
      <c r="F63" s="76"/>
      <c r="G63" s="75"/>
      <c r="H63" s="76"/>
      <c r="I63" s="75"/>
      <c r="J63" s="76"/>
      <c r="K63" s="75"/>
      <c r="L63" s="76"/>
      <c r="M63" s="75"/>
      <c r="N63" s="76"/>
      <c r="O63" s="75"/>
      <c r="P63" s="74"/>
      <c r="Q63" s="193"/>
    </row>
    <row r="64" spans="1:17" s="66" customFormat="1" ht="46.8">
      <c r="A64" s="81"/>
      <c r="B64" s="78">
        <v>2</v>
      </c>
      <c r="C64" s="77" t="s">
        <v>299</v>
      </c>
      <c r="D64" s="77"/>
      <c r="E64" s="75"/>
      <c r="F64" s="76"/>
      <c r="G64" s="75"/>
      <c r="H64" s="76"/>
      <c r="I64" s="75"/>
      <c r="J64" s="76"/>
      <c r="K64" s="75"/>
      <c r="L64" s="76"/>
      <c r="M64" s="75"/>
      <c r="N64" s="76"/>
      <c r="O64" s="75"/>
      <c r="P64" s="74"/>
      <c r="Q64" s="193"/>
    </row>
    <row r="65" spans="1:18" s="66" customFormat="1" ht="66" customHeight="1">
      <c r="A65" s="81"/>
      <c r="B65" s="78">
        <v>3</v>
      </c>
      <c r="C65" s="115" t="s">
        <v>298</v>
      </c>
      <c r="D65" s="115"/>
      <c r="E65" s="75"/>
      <c r="F65" s="76"/>
      <c r="G65" s="75"/>
      <c r="H65" s="76"/>
      <c r="I65" s="75"/>
      <c r="J65" s="76"/>
      <c r="K65" s="75"/>
      <c r="L65" s="76"/>
      <c r="M65" s="75"/>
      <c r="N65" s="76"/>
      <c r="O65" s="75"/>
      <c r="P65" s="74"/>
      <c r="Q65" s="193"/>
    </row>
    <row r="66" spans="1:18" s="66" customFormat="1" ht="31.2">
      <c r="A66" s="81"/>
      <c r="B66" s="78" t="s">
        <v>115</v>
      </c>
      <c r="C66" s="77" t="s">
        <v>297</v>
      </c>
      <c r="D66" s="77"/>
      <c r="E66" s="75"/>
      <c r="F66" s="76"/>
      <c r="G66" s="75"/>
      <c r="H66" s="76"/>
      <c r="I66" s="75"/>
      <c r="J66" s="76"/>
      <c r="K66" s="75"/>
      <c r="L66" s="76"/>
      <c r="M66" s="75"/>
      <c r="N66" s="76"/>
      <c r="O66" s="75"/>
      <c r="P66" s="74"/>
      <c r="Q66" s="193"/>
    </row>
    <row r="67" spans="1:18" s="66" customFormat="1">
      <c r="A67" s="81"/>
      <c r="B67" s="78" t="s">
        <v>162</v>
      </c>
      <c r="C67" s="113" t="s">
        <v>296</v>
      </c>
      <c r="D67" s="113"/>
      <c r="E67" s="75"/>
      <c r="F67" s="76"/>
      <c r="G67" s="75"/>
      <c r="H67" s="76"/>
      <c r="I67" s="75"/>
      <c r="J67" s="76"/>
      <c r="K67" s="75"/>
      <c r="L67" s="76"/>
      <c r="M67" s="75"/>
      <c r="N67" s="76"/>
      <c r="O67" s="75"/>
      <c r="P67" s="74"/>
      <c r="Q67" s="193"/>
    </row>
    <row r="68" spans="1:18" s="66" customFormat="1" ht="46.8">
      <c r="A68" s="81"/>
      <c r="B68" s="78">
        <v>4</v>
      </c>
      <c r="C68" s="114" t="s">
        <v>295</v>
      </c>
      <c r="D68" s="114"/>
      <c r="E68" s="75"/>
      <c r="F68" s="76"/>
      <c r="G68" s="75"/>
      <c r="H68" s="76"/>
      <c r="I68" s="75"/>
      <c r="J68" s="76"/>
      <c r="K68" s="75"/>
      <c r="L68" s="76"/>
      <c r="M68" s="75"/>
      <c r="N68" s="76"/>
      <c r="O68" s="75"/>
      <c r="P68" s="74"/>
      <c r="Q68" s="193"/>
    </row>
    <row r="69" spans="1:18" s="66" customFormat="1">
      <c r="A69" s="81"/>
      <c r="B69" s="78" t="s">
        <v>113</v>
      </c>
      <c r="C69" s="113" t="s">
        <v>294</v>
      </c>
      <c r="D69" s="113"/>
      <c r="E69" s="75"/>
      <c r="F69" s="76"/>
      <c r="G69" s="75"/>
      <c r="H69" s="76"/>
      <c r="I69" s="75"/>
      <c r="J69" s="76"/>
      <c r="K69" s="75"/>
      <c r="L69" s="76"/>
      <c r="M69" s="75"/>
      <c r="N69" s="76"/>
      <c r="O69" s="75"/>
      <c r="P69" s="74"/>
      <c r="Q69" s="193"/>
    </row>
    <row r="70" spans="1:18" s="66" customFormat="1">
      <c r="A70" s="81"/>
      <c r="B70" s="78" t="s">
        <v>194</v>
      </c>
      <c r="C70" s="113" t="s">
        <v>293</v>
      </c>
      <c r="D70" s="113"/>
      <c r="E70" s="75"/>
      <c r="F70" s="76"/>
      <c r="G70" s="75"/>
      <c r="H70" s="76"/>
      <c r="I70" s="75"/>
      <c r="J70" s="76"/>
      <c r="K70" s="75"/>
      <c r="L70" s="76"/>
      <c r="M70" s="75"/>
      <c r="N70" s="76"/>
      <c r="O70" s="75"/>
      <c r="P70" s="74"/>
      <c r="Q70" s="193"/>
    </row>
    <row r="71" spans="1:18" s="66" customFormat="1" ht="33.75" customHeight="1">
      <c r="A71" s="85" t="s">
        <v>73</v>
      </c>
      <c r="B71" s="188" t="s">
        <v>74</v>
      </c>
      <c r="C71" s="187"/>
      <c r="D71" s="92"/>
      <c r="E71" s="83">
        <v>4</v>
      </c>
      <c r="F71" s="83">
        <v>4</v>
      </c>
      <c r="G71" s="83">
        <v>3</v>
      </c>
      <c r="H71" s="83">
        <v>5</v>
      </c>
      <c r="I71" s="83">
        <v>5</v>
      </c>
      <c r="J71" s="83"/>
      <c r="K71" s="83">
        <v>3</v>
      </c>
      <c r="L71" s="83"/>
      <c r="M71" s="83">
        <v>5</v>
      </c>
      <c r="N71" s="83">
        <v>3</v>
      </c>
      <c r="O71" s="83"/>
      <c r="P71" s="74">
        <f t="shared" ref="P71:P77" si="1">AVERAGE(D71:O71)</f>
        <v>4</v>
      </c>
      <c r="Q71" s="193" t="s">
        <v>292</v>
      </c>
      <c r="R71" s="66" t="s">
        <v>291</v>
      </c>
    </row>
    <row r="72" spans="1:18" s="66" customFormat="1" ht="58.5" customHeight="1">
      <c r="A72" s="112"/>
      <c r="B72" s="78">
        <v>1</v>
      </c>
      <c r="C72" s="77" t="s">
        <v>290</v>
      </c>
      <c r="D72" s="111">
        <v>1</v>
      </c>
      <c r="E72" s="75"/>
      <c r="F72" s="76"/>
      <c r="G72" s="75"/>
      <c r="H72" s="76"/>
      <c r="I72" s="75"/>
      <c r="J72" s="76"/>
      <c r="K72" s="75"/>
      <c r="L72" s="76">
        <v>1</v>
      </c>
      <c r="M72" s="75"/>
      <c r="N72" s="76"/>
      <c r="O72" s="75"/>
      <c r="P72" s="74">
        <f t="shared" si="1"/>
        <v>1</v>
      </c>
      <c r="Q72" s="193"/>
    </row>
    <row r="73" spans="1:18" s="66" customFormat="1" ht="58.5" customHeight="1">
      <c r="A73" s="82"/>
      <c r="B73" s="78">
        <v>2</v>
      </c>
      <c r="C73" s="77" t="s">
        <v>289</v>
      </c>
      <c r="D73" s="111">
        <v>5</v>
      </c>
      <c r="E73" s="75"/>
      <c r="F73" s="76"/>
      <c r="G73" s="75"/>
      <c r="H73" s="76"/>
      <c r="I73" s="75"/>
      <c r="J73" s="76"/>
      <c r="K73" s="75"/>
      <c r="L73" s="76">
        <v>5</v>
      </c>
      <c r="M73" s="75"/>
      <c r="N73" s="76"/>
      <c r="O73" s="75"/>
      <c r="P73" s="74">
        <f t="shared" si="1"/>
        <v>5</v>
      </c>
      <c r="Q73" s="193"/>
    </row>
    <row r="74" spans="1:18" s="66" customFormat="1" ht="33" customHeight="1">
      <c r="A74" s="85" t="s">
        <v>288</v>
      </c>
      <c r="B74" s="188" t="s">
        <v>287</v>
      </c>
      <c r="C74" s="187"/>
      <c r="D74" s="86">
        <v>5</v>
      </c>
      <c r="E74" s="83">
        <v>2</v>
      </c>
      <c r="F74" s="83">
        <v>3</v>
      </c>
      <c r="G74" s="83">
        <v>3</v>
      </c>
      <c r="H74" s="83">
        <v>3</v>
      </c>
      <c r="I74" s="83">
        <v>5</v>
      </c>
      <c r="J74" s="83"/>
      <c r="K74" s="83">
        <v>4</v>
      </c>
      <c r="L74" s="83">
        <v>5</v>
      </c>
      <c r="M74" s="83">
        <v>3</v>
      </c>
      <c r="N74" s="83">
        <v>5</v>
      </c>
      <c r="O74" s="83"/>
      <c r="P74" s="74">
        <f t="shared" si="1"/>
        <v>3.8</v>
      </c>
      <c r="Q74" s="193" t="s">
        <v>286</v>
      </c>
    </row>
    <row r="75" spans="1:18" s="66" customFormat="1" ht="31.2">
      <c r="A75" s="82"/>
      <c r="B75" s="78">
        <v>1</v>
      </c>
      <c r="C75" s="80" t="s">
        <v>285</v>
      </c>
      <c r="D75" s="78">
        <v>5</v>
      </c>
      <c r="E75" s="75">
        <v>2</v>
      </c>
      <c r="F75" s="76">
        <v>3</v>
      </c>
      <c r="G75" s="75">
        <v>3</v>
      </c>
      <c r="H75" s="76">
        <v>3</v>
      </c>
      <c r="I75" s="75">
        <v>5</v>
      </c>
      <c r="J75" s="76"/>
      <c r="K75" s="75">
        <v>4</v>
      </c>
      <c r="L75" s="76">
        <v>5</v>
      </c>
      <c r="M75" s="75">
        <v>3</v>
      </c>
      <c r="N75" s="76">
        <v>5</v>
      </c>
      <c r="O75" s="75"/>
      <c r="P75" s="74">
        <f t="shared" si="1"/>
        <v>3.8</v>
      </c>
      <c r="Q75" s="193"/>
    </row>
    <row r="76" spans="1:18" s="66" customFormat="1" ht="46.8">
      <c r="A76" s="110"/>
      <c r="B76" s="78">
        <v>2</v>
      </c>
      <c r="C76" s="77" t="s">
        <v>284</v>
      </c>
      <c r="D76" s="111">
        <v>5</v>
      </c>
      <c r="E76" s="75">
        <v>2</v>
      </c>
      <c r="F76" s="76">
        <v>3</v>
      </c>
      <c r="G76" s="75">
        <v>3</v>
      </c>
      <c r="H76" s="76">
        <v>3</v>
      </c>
      <c r="I76" s="75">
        <v>5</v>
      </c>
      <c r="J76" s="76"/>
      <c r="K76" s="75">
        <v>4</v>
      </c>
      <c r="L76" s="76">
        <v>5</v>
      </c>
      <c r="M76" s="75">
        <v>3</v>
      </c>
      <c r="N76" s="76">
        <v>5</v>
      </c>
      <c r="O76" s="75"/>
      <c r="P76" s="74">
        <f t="shared" si="1"/>
        <v>3.8</v>
      </c>
      <c r="Q76" s="193"/>
    </row>
    <row r="77" spans="1:18" s="66" customFormat="1" ht="46.8">
      <c r="A77" s="110"/>
      <c r="B77" s="78">
        <v>3</v>
      </c>
      <c r="C77" s="77" t="s">
        <v>283</v>
      </c>
      <c r="D77" s="111">
        <v>5</v>
      </c>
      <c r="E77" s="75">
        <v>2</v>
      </c>
      <c r="F77" s="76">
        <v>3</v>
      </c>
      <c r="G77" s="75">
        <v>3</v>
      </c>
      <c r="H77" s="76">
        <v>3</v>
      </c>
      <c r="I77" s="75">
        <v>5</v>
      </c>
      <c r="J77" s="76"/>
      <c r="K77" s="75">
        <v>4</v>
      </c>
      <c r="L77" s="76">
        <v>5</v>
      </c>
      <c r="M77" s="75">
        <v>3</v>
      </c>
      <c r="N77" s="76">
        <v>5</v>
      </c>
      <c r="O77" s="75"/>
      <c r="P77" s="74">
        <f t="shared" si="1"/>
        <v>3.8</v>
      </c>
      <c r="Q77" s="193"/>
    </row>
    <row r="78" spans="1:18" s="66" customFormat="1" ht="31.2">
      <c r="A78" s="110"/>
      <c r="B78" s="78">
        <v>4</v>
      </c>
      <c r="C78" s="77" t="s">
        <v>282</v>
      </c>
      <c r="D78" s="77"/>
      <c r="E78" s="75"/>
      <c r="F78" s="76">
        <v>3</v>
      </c>
      <c r="G78" s="75"/>
      <c r="H78" s="76"/>
      <c r="I78" s="75"/>
      <c r="J78" s="76"/>
      <c r="K78" s="75"/>
      <c r="L78" s="76"/>
      <c r="M78" s="75"/>
      <c r="N78" s="76"/>
      <c r="O78" s="75"/>
      <c r="P78" s="74"/>
      <c r="Q78" s="193"/>
    </row>
    <row r="79" spans="1:18" s="66" customFormat="1" ht="31.2">
      <c r="A79" s="110"/>
      <c r="B79" s="78">
        <v>5</v>
      </c>
      <c r="C79" s="77" t="s">
        <v>281</v>
      </c>
      <c r="D79" s="77"/>
      <c r="E79" s="75"/>
      <c r="F79" s="76">
        <v>3</v>
      </c>
      <c r="G79" s="75"/>
      <c r="H79" s="76"/>
      <c r="I79" s="75"/>
      <c r="J79" s="76"/>
      <c r="K79" s="75"/>
      <c r="L79" s="76"/>
      <c r="M79" s="75"/>
      <c r="N79" s="76"/>
      <c r="O79" s="75"/>
      <c r="P79" s="74"/>
      <c r="Q79" s="193"/>
    </row>
    <row r="80" spans="1:18" s="66" customFormat="1" ht="31.2">
      <c r="A80" s="110"/>
      <c r="B80" s="78">
        <v>6</v>
      </c>
      <c r="C80" s="77" t="s">
        <v>280</v>
      </c>
      <c r="D80" s="77"/>
      <c r="E80" s="75"/>
      <c r="F80" s="76">
        <v>3</v>
      </c>
      <c r="G80" s="75"/>
      <c r="H80" s="76"/>
      <c r="I80" s="75"/>
      <c r="J80" s="76"/>
      <c r="K80" s="75"/>
      <c r="L80" s="76"/>
      <c r="M80" s="75"/>
      <c r="N80" s="76"/>
      <c r="O80" s="75"/>
      <c r="P80" s="74"/>
      <c r="Q80" s="193"/>
    </row>
    <row r="81" spans="1:17" s="66" customFormat="1" ht="31.2">
      <c r="A81" s="110"/>
      <c r="B81" s="78">
        <v>7</v>
      </c>
      <c r="C81" s="77" t="s">
        <v>279</v>
      </c>
      <c r="D81" s="77"/>
      <c r="E81" s="75"/>
      <c r="F81" s="76">
        <v>3</v>
      </c>
      <c r="G81" s="75"/>
      <c r="H81" s="76"/>
      <c r="I81" s="75"/>
      <c r="J81" s="76"/>
      <c r="K81" s="75"/>
      <c r="L81" s="76"/>
      <c r="M81" s="75"/>
      <c r="N81" s="76"/>
      <c r="O81" s="75"/>
      <c r="P81" s="74"/>
      <c r="Q81" s="193"/>
    </row>
    <row r="82" spans="1:17" s="66" customFormat="1" ht="33" customHeight="1">
      <c r="A82" s="85" t="s">
        <v>278</v>
      </c>
      <c r="B82" s="188" t="s">
        <v>277</v>
      </c>
      <c r="C82" s="187"/>
      <c r="D82" s="86">
        <v>3</v>
      </c>
      <c r="E82" s="83">
        <v>4</v>
      </c>
      <c r="F82" s="83">
        <v>1</v>
      </c>
      <c r="G82" s="83">
        <v>3</v>
      </c>
      <c r="H82" s="83">
        <v>2</v>
      </c>
      <c r="I82" s="83">
        <v>3</v>
      </c>
      <c r="J82" s="83"/>
      <c r="K82" s="83">
        <v>3</v>
      </c>
      <c r="L82" s="83">
        <v>1</v>
      </c>
      <c r="M82" s="83">
        <v>5</v>
      </c>
      <c r="N82" s="83">
        <v>3</v>
      </c>
      <c r="O82" s="83"/>
      <c r="P82" s="74">
        <f>AVERAGE(D82:O82)</f>
        <v>2.8</v>
      </c>
      <c r="Q82" s="193" t="s">
        <v>276</v>
      </c>
    </row>
    <row r="83" spans="1:17" s="66" customFormat="1" ht="31.2">
      <c r="A83" s="82"/>
      <c r="B83" s="78">
        <v>1</v>
      </c>
      <c r="C83" s="80" t="s">
        <v>275</v>
      </c>
      <c r="D83" s="80"/>
      <c r="E83" s="75"/>
      <c r="F83" s="76">
        <v>1</v>
      </c>
      <c r="G83" s="75"/>
      <c r="H83" s="76"/>
      <c r="I83" s="75"/>
      <c r="J83" s="76"/>
      <c r="K83" s="75"/>
      <c r="L83" s="76"/>
      <c r="M83" s="75"/>
      <c r="N83" s="76"/>
      <c r="O83" s="75"/>
      <c r="P83" s="74"/>
      <c r="Q83" s="193"/>
    </row>
    <row r="84" spans="1:17" s="66" customFormat="1" ht="46.8">
      <c r="A84" s="110"/>
      <c r="B84" s="78">
        <v>2</v>
      </c>
      <c r="C84" s="77" t="s">
        <v>274</v>
      </c>
      <c r="D84" s="77"/>
      <c r="E84" s="75"/>
      <c r="F84" s="76">
        <v>1</v>
      </c>
      <c r="G84" s="75"/>
      <c r="H84" s="76"/>
      <c r="I84" s="75"/>
      <c r="J84" s="76"/>
      <c r="K84" s="75"/>
      <c r="L84" s="76"/>
      <c r="M84" s="75"/>
      <c r="N84" s="76"/>
      <c r="O84" s="75"/>
      <c r="P84" s="74"/>
      <c r="Q84" s="193"/>
    </row>
    <row r="85" spans="1:17" s="66" customFormat="1">
      <c r="A85" s="110"/>
      <c r="B85" s="78">
        <v>3</v>
      </c>
      <c r="C85" s="109" t="s">
        <v>273</v>
      </c>
      <c r="D85" s="109"/>
      <c r="E85" s="75"/>
      <c r="F85" s="76">
        <v>1</v>
      </c>
      <c r="G85" s="75"/>
      <c r="H85" s="76"/>
      <c r="I85" s="75"/>
      <c r="J85" s="76"/>
      <c r="K85" s="75"/>
      <c r="L85" s="76"/>
      <c r="M85" s="75"/>
      <c r="N85" s="76"/>
      <c r="O85" s="75"/>
      <c r="P85" s="74"/>
      <c r="Q85" s="193"/>
    </row>
    <row r="86" spans="1:17" s="66" customFormat="1" ht="33" customHeight="1">
      <c r="A86" s="85" t="s">
        <v>272</v>
      </c>
      <c r="B86" s="187" t="s">
        <v>271</v>
      </c>
      <c r="C86" s="192"/>
      <c r="D86" s="105">
        <v>5</v>
      </c>
      <c r="E86" s="83">
        <v>5</v>
      </c>
      <c r="F86" s="83">
        <v>4</v>
      </c>
      <c r="G86" s="83">
        <v>3</v>
      </c>
      <c r="H86" s="83">
        <v>3</v>
      </c>
      <c r="I86" s="83">
        <v>4</v>
      </c>
      <c r="J86" s="83"/>
      <c r="K86" s="83">
        <v>4</v>
      </c>
      <c r="L86" s="83">
        <v>5</v>
      </c>
      <c r="M86" s="83">
        <v>5</v>
      </c>
      <c r="N86" s="83">
        <v>4</v>
      </c>
      <c r="O86" s="83"/>
      <c r="P86" s="74">
        <f>AVERAGE(D86:O86)</f>
        <v>4.2</v>
      </c>
      <c r="Q86" s="193"/>
    </row>
    <row r="87" spans="1:17" s="66" customFormat="1" ht="93.6">
      <c r="A87" s="82"/>
      <c r="B87" s="78">
        <v>1</v>
      </c>
      <c r="C87" s="77" t="s">
        <v>270</v>
      </c>
      <c r="D87" s="77"/>
      <c r="E87" s="75"/>
      <c r="F87" s="76">
        <v>4</v>
      </c>
      <c r="G87" s="75"/>
      <c r="H87" s="76"/>
      <c r="I87" s="75"/>
      <c r="J87" s="76"/>
      <c r="K87" s="75"/>
      <c r="L87" s="76"/>
      <c r="M87" s="75"/>
      <c r="N87" s="76"/>
      <c r="O87" s="75"/>
      <c r="P87" s="74"/>
      <c r="Q87" s="193"/>
    </row>
    <row r="88" spans="1:17" s="66" customFormat="1" ht="31.2">
      <c r="A88" s="108"/>
      <c r="B88" s="78"/>
      <c r="C88" s="80" t="s">
        <v>269</v>
      </c>
      <c r="D88" s="80"/>
      <c r="E88" s="75"/>
      <c r="F88" s="76"/>
      <c r="G88" s="75"/>
      <c r="H88" s="76"/>
      <c r="I88" s="75"/>
      <c r="J88" s="76"/>
      <c r="K88" s="75"/>
      <c r="L88" s="76"/>
      <c r="M88" s="75"/>
      <c r="N88" s="76"/>
      <c r="O88" s="75"/>
      <c r="P88" s="74"/>
      <c r="Q88" s="193"/>
    </row>
    <row r="89" spans="1:17" s="66" customFormat="1">
      <c r="A89" s="108"/>
      <c r="B89" s="78"/>
      <c r="C89" s="80" t="s">
        <v>268</v>
      </c>
      <c r="D89" s="80"/>
      <c r="E89" s="75"/>
      <c r="F89" s="76"/>
      <c r="G89" s="75"/>
      <c r="H89" s="76"/>
      <c r="I89" s="75"/>
      <c r="J89" s="76"/>
      <c r="K89" s="75"/>
      <c r="L89" s="76"/>
      <c r="M89" s="75"/>
      <c r="N89" s="76"/>
      <c r="O89" s="75"/>
      <c r="P89" s="74"/>
      <c r="Q89" s="193"/>
    </row>
    <row r="90" spans="1:17" s="66" customFormat="1">
      <c r="A90" s="108"/>
      <c r="B90" s="78">
        <v>2</v>
      </c>
      <c r="C90" s="80" t="s">
        <v>267</v>
      </c>
      <c r="D90" s="80"/>
      <c r="E90" s="75"/>
      <c r="F90" s="76">
        <v>2</v>
      </c>
      <c r="G90" s="75"/>
      <c r="H90" s="76"/>
      <c r="I90" s="75"/>
      <c r="J90" s="76"/>
      <c r="K90" s="75"/>
      <c r="L90" s="76"/>
      <c r="M90" s="75"/>
      <c r="N90" s="76"/>
      <c r="O90" s="75"/>
      <c r="P90" s="74"/>
      <c r="Q90" s="193"/>
    </row>
    <row r="91" spans="1:17" s="66" customFormat="1">
      <c r="A91" s="108"/>
      <c r="B91" s="78"/>
      <c r="C91" s="80" t="s">
        <v>266</v>
      </c>
      <c r="D91" s="80"/>
      <c r="E91" s="75"/>
      <c r="F91" s="76"/>
      <c r="G91" s="75"/>
      <c r="H91" s="76"/>
      <c r="I91" s="75"/>
      <c r="J91" s="76"/>
      <c r="K91" s="75"/>
      <c r="L91" s="76"/>
      <c r="M91" s="75"/>
      <c r="N91" s="76"/>
      <c r="O91" s="75"/>
      <c r="P91" s="74"/>
      <c r="Q91" s="193"/>
    </row>
    <row r="92" spans="1:17" s="66" customFormat="1" ht="109.2">
      <c r="A92" s="107"/>
      <c r="B92" s="78"/>
      <c r="C92" s="80" t="s">
        <v>265</v>
      </c>
      <c r="D92" s="80"/>
      <c r="E92" s="75"/>
      <c r="F92" s="76"/>
      <c r="G92" s="75"/>
      <c r="H92" s="76"/>
      <c r="I92" s="75"/>
      <c r="J92" s="76"/>
      <c r="K92" s="75"/>
      <c r="L92" s="76"/>
      <c r="M92" s="75"/>
      <c r="N92" s="76"/>
      <c r="O92" s="75"/>
      <c r="P92" s="74"/>
      <c r="Q92" s="193"/>
    </row>
    <row r="93" spans="1:17" s="66" customFormat="1" ht="31.2">
      <c r="A93" s="107"/>
      <c r="B93" s="78"/>
      <c r="C93" s="80" t="s">
        <v>264</v>
      </c>
      <c r="D93" s="80"/>
      <c r="E93" s="75"/>
      <c r="F93" s="76"/>
      <c r="G93" s="75"/>
      <c r="H93" s="76"/>
      <c r="I93" s="75"/>
      <c r="J93" s="76"/>
      <c r="K93" s="75"/>
      <c r="L93" s="76"/>
      <c r="M93" s="75"/>
      <c r="N93" s="76"/>
      <c r="O93" s="75"/>
      <c r="P93" s="74"/>
      <c r="Q93" s="193"/>
    </row>
    <row r="94" spans="1:17" s="66" customFormat="1" ht="33" customHeight="1">
      <c r="A94" s="85" t="s">
        <v>263</v>
      </c>
      <c r="B94" s="197" t="s">
        <v>75</v>
      </c>
      <c r="C94" s="198"/>
      <c r="D94" s="105">
        <v>3</v>
      </c>
      <c r="E94" s="83">
        <v>3</v>
      </c>
      <c r="F94" s="83">
        <v>3</v>
      </c>
      <c r="G94" s="83">
        <v>5</v>
      </c>
      <c r="H94" s="83">
        <v>2</v>
      </c>
      <c r="I94" s="83" t="s">
        <v>188</v>
      </c>
      <c r="J94" s="83"/>
      <c r="K94" s="83">
        <v>3</v>
      </c>
      <c r="L94" s="83">
        <v>3</v>
      </c>
      <c r="M94" s="83">
        <v>5</v>
      </c>
      <c r="N94" s="83">
        <v>5</v>
      </c>
      <c r="O94" s="83"/>
      <c r="P94" s="74">
        <f>AVERAGE(D94:O94)</f>
        <v>3.5555555555555554</v>
      </c>
      <c r="Q94" s="193" t="s">
        <v>262</v>
      </c>
    </row>
    <row r="95" spans="1:17" s="66" customFormat="1" ht="31.2">
      <c r="A95" s="82"/>
      <c r="B95" s="78">
        <v>1</v>
      </c>
      <c r="C95" s="80" t="s">
        <v>76</v>
      </c>
      <c r="D95" s="80"/>
      <c r="E95" s="75"/>
      <c r="F95" s="76">
        <v>3</v>
      </c>
      <c r="G95" s="75"/>
      <c r="H95" s="76"/>
      <c r="I95" s="75"/>
      <c r="J95" s="76"/>
      <c r="K95" s="75"/>
      <c r="L95" s="76"/>
      <c r="M95" s="75"/>
      <c r="N95" s="76"/>
      <c r="O95" s="75"/>
      <c r="P95" s="74"/>
      <c r="Q95" s="193"/>
    </row>
    <row r="96" spans="1:17" s="66" customFormat="1">
      <c r="A96" s="82"/>
      <c r="B96" s="78" t="s">
        <v>115</v>
      </c>
      <c r="C96" s="80" t="s">
        <v>261</v>
      </c>
      <c r="D96" s="80"/>
      <c r="E96" s="75"/>
      <c r="F96" s="76">
        <v>3</v>
      </c>
      <c r="G96" s="75"/>
      <c r="H96" s="76"/>
      <c r="I96" s="75"/>
      <c r="J96" s="76"/>
      <c r="K96" s="75"/>
      <c r="L96" s="76"/>
      <c r="M96" s="75"/>
      <c r="N96" s="76"/>
      <c r="O96" s="75"/>
      <c r="P96" s="74"/>
      <c r="Q96" s="193"/>
    </row>
    <row r="97" spans="1:17" s="66" customFormat="1" ht="46.8">
      <c r="A97" s="82"/>
      <c r="B97" s="78" t="s">
        <v>162</v>
      </c>
      <c r="C97" s="80" t="s">
        <v>260</v>
      </c>
      <c r="D97" s="80"/>
      <c r="E97" s="75"/>
      <c r="F97" s="76">
        <v>3</v>
      </c>
      <c r="G97" s="75"/>
      <c r="H97" s="76"/>
      <c r="I97" s="75"/>
      <c r="J97" s="76"/>
      <c r="K97" s="75"/>
      <c r="L97" s="76"/>
      <c r="M97" s="75"/>
      <c r="N97" s="76"/>
      <c r="O97" s="75"/>
      <c r="P97" s="74"/>
      <c r="Q97" s="193"/>
    </row>
    <row r="98" spans="1:17" s="66" customFormat="1">
      <c r="A98" s="82"/>
      <c r="B98" s="78" t="s">
        <v>160</v>
      </c>
      <c r="C98" s="80" t="s">
        <v>259</v>
      </c>
      <c r="D98" s="80"/>
      <c r="E98" s="75"/>
      <c r="F98" s="76">
        <v>3</v>
      </c>
      <c r="G98" s="75"/>
      <c r="H98" s="76"/>
      <c r="I98" s="75"/>
      <c r="J98" s="76"/>
      <c r="K98" s="75"/>
      <c r="L98" s="76"/>
      <c r="M98" s="75"/>
      <c r="N98" s="76"/>
      <c r="O98" s="75"/>
      <c r="P98" s="74"/>
      <c r="Q98" s="193"/>
    </row>
    <row r="99" spans="1:17" s="66" customFormat="1">
      <c r="A99" s="82"/>
      <c r="B99" s="78" t="s">
        <v>183</v>
      </c>
      <c r="C99" s="80" t="s">
        <v>258</v>
      </c>
      <c r="D99" s="80"/>
      <c r="E99" s="75"/>
      <c r="F99" s="76">
        <v>3</v>
      </c>
      <c r="G99" s="75"/>
      <c r="H99" s="76"/>
      <c r="I99" s="75"/>
      <c r="J99" s="76"/>
      <c r="K99" s="75"/>
      <c r="L99" s="76"/>
      <c r="M99" s="75"/>
      <c r="N99" s="76"/>
      <c r="O99" s="75"/>
      <c r="P99" s="74"/>
      <c r="Q99" s="193"/>
    </row>
    <row r="100" spans="1:17" s="66" customFormat="1" ht="32.25" customHeight="1">
      <c r="A100" s="82"/>
      <c r="B100" s="78">
        <v>2</v>
      </c>
      <c r="C100" s="106" t="s">
        <v>257</v>
      </c>
      <c r="D100" s="106"/>
      <c r="E100" s="75"/>
      <c r="F100" s="76">
        <v>2</v>
      </c>
      <c r="G100" s="75"/>
      <c r="H100" s="76"/>
      <c r="I100" s="75"/>
      <c r="J100" s="76"/>
      <c r="K100" s="75"/>
      <c r="L100" s="76"/>
      <c r="M100" s="75"/>
      <c r="N100" s="76"/>
      <c r="O100" s="75"/>
      <c r="P100" s="74"/>
      <c r="Q100" s="193"/>
    </row>
    <row r="101" spans="1:17" s="66" customFormat="1" ht="46.8">
      <c r="A101" s="82"/>
      <c r="B101" s="78">
        <v>3</v>
      </c>
      <c r="C101" s="80" t="s">
        <v>256</v>
      </c>
      <c r="D101" s="80"/>
      <c r="E101" s="75"/>
      <c r="F101" s="76">
        <v>2</v>
      </c>
      <c r="G101" s="75"/>
      <c r="H101" s="76"/>
      <c r="I101" s="75"/>
      <c r="J101" s="76"/>
      <c r="K101" s="75"/>
      <c r="L101" s="76"/>
      <c r="M101" s="75"/>
      <c r="N101" s="76"/>
      <c r="O101" s="75"/>
      <c r="P101" s="74"/>
      <c r="Q101" s="193"/>
    </row>
    <row r="102" spans="1:17" s="66" customFormat="1" ht="46.8">
      <c r="A102" s="82"/>
      <c r="B102" s="78">
        <v>4</v>
      </c>
      <c r="C102" s="80" t="s">
        <v>255</v>
      </c>
      <c r="D102" s="80"/>
      <c r="E102" s="75"/>
      <c r="F102" s="76">
        <v>3</v>
      </c>
      <c r="G102" s="75"/>
      <c r="H102" s="76"/>
      <c r="I102" s="75"/>
      <c r="J102" s="76"/>
      <c r="K102" s="75"/>
      <c r="L102" s="76"/>
      <c r="M102" s="75"/>
      <c r="N102" s="76"/>
      <c r="O102" s="75"/>
      <c r="P102" s="74"/>
      <c r="Q102" s="193"/>
    </row>
    <row r="103" spans="1:17" s="66" customFormat="1" ht="33" customHeight="1">
      <c r="A103" s="85" t="s">
        <v>77</v>
      </c>
      <c r="B103" s="197" t="s">
        <v>78</v>
      </c>
      <c r="C103" s="198"/>
      <c r="D103" s="105">
        <v>4</v>
      </c>
      <c r="E103" s="83">
        <v>4</v>
      </c>
      <c r="F103" s="83">
        <v>4</v>
      </c>
      <c r="G103" s="83">
        <v>5</v>
      </c>
      <c r="H103" s="83">
        <v>4</v>
      </c>
      <c r="I103" s="83" t="s">
        <v>188</v>
      </c>
      <c r="J103" s="83"/>
      <c r="K103" s="83">
        <v>4</v>
      </c>
      <c r="L103" s="83">
        <v>1</v>
      </c>
      <c r="M103" s="83">
        <v>5</v>
      </c>
      <c r="N103" s="83">
        <v>5</v>
      </c>
      <c r="O103" s="83"/>
      <c r="P103" s="74">
        <f>AVERAGE(D103:O103)</f>
        <v>4</v>
      </c>
      <c r="Q103" s="193"/>
    </row>
    <row r="104" spans="1:17" s="66" customFormat="1" ht="46.8">
      <c r="A104" s="82"/>
      <c r="B104" s="78">
        <v>1</v>
      </c>
      <c r="C104" s="80" t="s">
        <v>254</v>
      </c>
      <c r="D104" s="80"/>
      <c r="E104" s="75"/>
      <c r="F104" s="76">
        <v>4</v>
      </c>
      <c r="G104" s="75"/>
      <c r="H104" s="76"/>
      <c r="I104" s="75"/>
      <c r="J104" s="76"/>
      <c r="K104" s="75"/>
      <c r="L104" s="76"/>
      <c r="M104" s="75"/>
      <c r="N104" s="76"/>
      <c r="O104" s="75"/>
      <c r="P104" s="74"/>
      <c r="Q104" s="193"/>
    </row>
    <row r="105" spans="1:17" s="66" customFormat="1" ht="31.2">
      <c r="A105" s="81"/>
      <c r="B105" s="78">
        <v>2</v>
      </c>
      <c r="C105" s="80" t="s">
        <v>253</v>
      </c>
      <c r="D105" s="80"/>
      <c r="E105" s="75"/>
      <c r="F105" s="76">
        <v>4</v>
      </c>
      <c r="G105" s="75"/>
      <c r="H105" s="76"/>
      <c r="I105" s="75"/>
      <c r="J105" s="76"/>
      <c r="K105" s="75"/>
      <c r="L105" s="76"/>
      <c r="M105" s="75"/>
      <c r="N105" s="76"/>
      <c r="O105" s="75"/>
      <c r="P105" s="74"/>
      <c r="Q105" s="193"/>
    </row>
    <row r="106" spans="1:17" s="66" customFormat="1">
      <c r="A106" s="79"/>
      <c r="B106" s="78" t="s">
        <v>115</v>
      </c>
      <c r="C106" s="77" t="s">
        <v>252</v>
      </c>
      <c r="D106" s="77"/>
      <c r="E106" s="75"/>
      <c r="F106" s="76">
        <v>4</v>
      </c>
      <c r="G106" s="75"/>
      <c r="H106" s="76"/>
      <c r="I106" s="75"/>
      <c r="J106" s="76"/>
      <c r="K106" s="75"/>
      <c r="L106" s="76"/>
      <c r="M106" s="75"/>
      <c r="N106" s="76"/>
      <c r="O106" s="75"/>
      <c r="P106" s="74"/>
      <c r="Q106" s="193"/>
    </row>
    <row r="107" spans="1:17" s="66" customFormat="1">
      <c r="A107" s="79"/>
      <c r="B107" s="78" t="s">
        <v>162</v>
      </c>
      <c r="C107" s="80" t="s">
        <v>79</v>
      </c>
      <c r="D107" s="80"/>
      <c r="E107" s="75"/>
      <c r="F107" s="76">
        <v>4</v>
      </c>
      <c r="G107" s="75"/>
      <c r="H107" s="76"/>
      <c r="I107" s="75"/>
      <c r="J107" s="76"/>
      <c r="K107" s="75"/>
      <c r="L107" s="76"/>
      <c r="M107" s="75"/>
      <c r="N107" s="76"/>
      <c r="O107" s="75"/>
      <c r="P107" s="74"/>
      <c r="Q107" s="193"/>
    </row>
    <row r="108" spans="1:17" s="66" customFormat="1" ht="46.8">
      <c r="A108" s="79"/>
      <c r="B108" s="78">
        <v>3</v>
      </c>
      <c r="C108" s="80" t="s">
        <v>251</v>
      </c>
      <c r="D108" s="80"/>
      <c r="E108" s="75"/>
      <c r="F108" s="76">
        <v>4</v>
      </c>
      <c r="G108" s="75"/>
      <c r="H108" s="76"/>
      <c r="I108" s="75"/>
      <c r="J108" s="76"/>
      <c r="K108" s="75"/>
      <c r="L108" s="76"/>
      <c r="M108" s="75"/>
      <c r="N108" s="76"/>
      <c r="O108" s="75"/>
      <c r="P108" s="74"/>
      <c r="Q108" s="193"/>
    </row>
    <row r="109" spans="1:17" s="66" customFormat="1" ht="46.8">
      <c r="A109" s="79"/>
      <c r="B109" s="78">
        <v>4</v>
      </c>
      <c r="C109" s="80" t="s">
        <v>250</v>
      </c>
      <c r="D109" s="80"/>
      <c r="E109" s="75"/>
      <c r="F109" s="76">
        <v>2</v>
      </c>
      <c r="G109" s="75"/>
      <c r="H109" s="76"/>
      <c r="I109" s="75"/>
      <c r="J109" s="76"/>
      <c r="K109" s="75"/>
      <c r="L109" s="76"/>
      <c r="M109" s="75"/>
      <c r="N109" s="76"/>
      <c r="O109" s="75"/>
      <c r="P109" s="74"/>
      <c r="Q109" s="193"/>
    </row>
    <row r="110" spans="1:17" s="66" customFormat="1" ht="33" customHeight="1">
      <c r="A110" s="85" t="s">
        <v>249</v>
      </c>
      <c r="B110" s="197" t="s">
        <v>80</v>
      </c>
      <c r="C110" s="198"/>
      <c r="D110" s="105">
        <v>5</v>
      </c>
      <c r="E110" s="83">
        <v>4</v>
      </c>
      <c r="F110" s="83">
        <v>4</v>
      </c>
      <c r="G110" s="83">
        <v>5</v>
      </c>
      <c r="H110" s="83">
        <v>4</v>
      </c>
      <c r="I110" s="83" t="s">
        <v>188</v>
      </c>
      <c r="J110" s="83"/>
      <c r="K110" s="83">
        <v>5</v>
      </c>
      <c r="L110" s="83">
        <v>5</v>
      </c>
      <c r="M110" s="83">
        <v>5</v>
      </c>
      <c r="N110" s="83">
        <v>5</v>
      </c>
      <c r="O110" s="83"/>
      <c r="P110" s="74">
        <f>AVERAGE(D110:O110)</f>
        <v>4.666666666666667</v>
      </c>
      <c r="Q110" s="193"/>
    </row>
    <row r="111" spans="1:17" s="66" customFormat="1">
      <c r="A111" s="82"/>
      <c r="B111" s="78">
        <v>1</v>
      </c>
      <c r="C111" s="80" t="s">
        <v>248</v>
      </c>
      <c r="D111" s="80"/>
      <c r="E111" s="75"/>
      <c r="F111" s="76">
        <v>4</v>
      </c>
      <c r="G111" s="75"/>
      <c r="H111" s="76"/>
      <c r="I111" s="75"/>
      <c r="J111" s="76"/>
      <c r="K111" s="75"/>
      <c r="L111" s="76"/>
      <c r="M111" s="75"/>
      <c r="N111" s="76"/>
      <c r="O111" s="75"/>
      <c r="P111" s="74"/>
      <c r="Q111" s="193"/>
    </row>
    <row r="112" spans="1:17" s="66" customFormat="1" ht="31.2">
      <c r="A112" s="81"/>
      <c r="B112" s="78" t="s">
        <v>115</v>
      </c>
      <c r="C112" s="77" t="s">
        <v>247</v>
      </c>
      <c r="D112" s="77"/>
      <c r="E112" s="75"/>
      <c r="F112" s="76">
        <v>4</v>
      </c>
      <c r="G112" s="75"/>
      <c r="H112" s="76"/>
      <c r="I112" s="75"/>
      <c r="J112" s="76"/>
      <c r="K112" s="75"/>
      <c r="L112" s="76"/>
      <c r="M112" s="75"/>
      <c r="N112" s="76"/>
      <c r="O112" s="75"/>
      <c r="P112" s="74"/>
      <c r="Q112" s="193"/>
    </row>
    <row r="113" spans="1:17" s="66" customFormat="1">
      <c r="A113" s="81"/>
      <c r="B113" s="78" t="s">
        <v>113</v>
      </c>
      <c r="C113" s="77" t="s">
        <v>81</v>
      </c>
      <c r="D113" s="77"/>
      <c r="E113" s="75"/>
      <c r="F113" s="76">
        <v>4</v>
      </c>
      <c r="G113" s="75"/>
      <c r="H113" s="76"/>
      <c r="I113" s="75"/>
      <c r="J113" s="76"/>
      <c r="K113" s="75"/>
      <c r="L113" s="76"/>
      <c r="M113" s="75"/>
      <c r="N113" s="76"/>
      <c r="O113" s="75"/>
      <c r="P113" s="74"/>
      <c r="Q113" s="193"/>
    </row>
    <row r="114" spans="1:17" s="66" customFormat="1">
      <c r="A114" s="81"/>
      <c r="B114" s="78" t="s">
        <v>162</v>
      </c>
      <c r="C114" s="80" t="s">
        <v>246</v>
      </c>
      <c r="D114" s="80"/>
      <c r="E114" s="75"/>
      <c r="F114" s="76">
        <v>4</v>
      </c>
      <c r="G114" s="75"/>
      <c r="H114" s="76"/>
      <c r="I114" s="75"/>
      <c r="J114" s="76"/>
      <c r="K114" s="75"/>
      <c r="L114" s="76"/>
      <c r="M114" s="75"/>
      <c r="N114" s="76"/>
      <c r="O114" s="75"/>
      <c r="P114" s="74"/>
      <c r="Q114" s="193"/>
    </row>
    <row r="115" spans="1:17" s="66" customFormat="1">
      <c r="A115" s="81"/>
      <c r="B115" s="78" t="s">
        <v>160</v>
      </c>
      <c r="C115" s="80" t="s">
        <v>245</v>
      </c>
      <c r="D115" s="80"/>
      <c r="E115" s="75"/>
      <c r="F115" s="76">
        <v>4</v>
      </c>
      <c r="G115" s="75"/>
      <c r="H115" s="76"/>
      <c r="I115" s="75"/>
      <c r="J115" s="76"/>
      <c r="K115" s="75"/>
      <c r="L115" s="76"/>
      <c r="M115" s="75"/>
      <c r="N115" s="76"/>
      <c r="O115" s="75"/>
      <c r="P115" s="74"/>
      <c r="Q115" s="94"/>
    </row>
    <row r="116" spans="1:17" s="66" customFormat="1" ht="31.2">
      <c r="A116" s="79"/>
      <c r="B116" s="78">
        <v>2</v>
      </c>
      <c r="C116" s="80" t="s">
        <v>244</v>
      </c>
      <c r="D116" s="80"/>
      <c r="E116" s="75"/>
      <c r="F116" s="76">
        <v>4</v>
      </c>
      <c r="G116" s="75"/>
      <c r="H116" s="76"/>
      <c r="I116" s="75"/>
      <c r="J116" s="76"/>
      <c r="K116" s="75"/>
      <c r="L116" s="76"/>
      <c r="M116" s="75"/>
      <c r="N116" s="76"/>
      <c r="O116" s="75"/>
      <c r="P116" s="74"/>
      <c r="Q116" s="94"/>
    </row>
    <row r="117" spans="1:17" s="66" customFormat="1" ht="46.8">
      <c r="A117" s="79"/>
      <c r="B117" s="78">
        <v>3</v>
      </c>
      <c r="C117" s="80" t="s">
        <v>243</v>
      </c>
      <c r="D117" s="80"/>
      <c r="E117" s="75"/>
      <c r="F117" s="76">
        <v>5</v>
      </c>
      <c r="G117" s="75"/>
      <c r="H117" s="76"/>
      <c r="I117" s="75"/>
      <c r="J117" s="76"/>
      <c r="K117" s="75"/>
      <c r="L117" s="76"/>
      <c r="M117" s="75"/>
      <c r="N117" s="76"/>
      <c r="O117" s="75"/>
      <c r="P117" s="74"/>
      <c r="Q117" s="94"/>
    </row>
    <row r="118" spans="1:17" s="66" customFormat="1" ht="31.2">
      <c r="A118" s="79"/>
      <c r="B118" s="78">
        <v>4</v>
      </c>
      <c r="C118" s="80" t="s">
        <v>242</v>
      </c>
      <c r="D118" s="80"/>
      <c r="E118" s="75"/>
      <c r="F118" s="76">
        <v>5</v>
      </c>
      <c r="G118" s="75"/>
      <c r="H118" s="76"/>
      <c r="I118" s="75"/>
      <c r="J118" s="76"/>
      <c r="K118" s="75"/>
      <c r="L118" s="76"/>
      <c r="M118" s="75"/>
      <c r="N118" s="76"/>
      <c r="O118" s="75"/>
      <c r="P118" s="74"/>
      <c r="Q118" s="94"/>
    </row>
    <row r="119" spans="1:17" s="66" customFormat="1" ht="60" customHeight="1">
      <c r="A119" s="79"/>
      <c r="B119" s="78">
        <v>5</v>
      </c>
      <c r="C119" s="80" t="s">
        <v>241</v>
      </c>
      <c r="D119" s="80"/>
      <c r="E119" s="75"/>
      <c r="F119" s="76">
        <v>5</v>
      </c>
      <c r="G119" s="75"/>
      <c r="H119" s="76"/>
      <c r="I119" s="75"/>
      <c r="J119" s="76"/>
      <c r="K119" s="75"/>
      <c r="L119" s="76"/>
      <c r="M119" s="75"/>
      <c r="N119" s="76"/>
      <c r="O119" s="75"/>
      <c r="P119" s="74"/>
      <c r="Q119" s="94"/>
    </row>
    <row r="120" spans="1:17" s="66" customFormat="1" ht="60" customHeight="1">
      <c r="A120" s="79"/>
      <c r="B120" s="78">
        <v>6</v>
      </c>
      <c r="C120" s="80" t="s">
        <v>240</v>
      </c>
      <c r="D120" s="80"/>
      <c r="E120" s="75"/>
      <c r="F120" s="76">
        <v>5</v>
      </c>
      <c r="G120" s="75"/>
      <c r="H120" s="76"/>
      <c r="I120" s="75"/>
      <c r="J120" s="76"/>
      <c r="K120" s="75"/>
      <c r="L120" s="76"/>
      <c r="M120" s="75"/>
      <c r="N120" s="76"/>
      <c r="O120" s="75"/>
      <c r="P120" s="74"/>
      <c r="Q120" s="94"/>
    </row>
    <row r="121" spans="1:17" s="66" customFormat="1" ht="60" customHeight="1">
      <c r="A121" s="79"/>
      <c r="B121" s="78" t="s">
        <v>115</v>
      </c>
      <c r="C121" s="80" t="s">
        <v>239</v>
      </c>
      <c r="D121" s="80"/>
      <c r="E121" s="75"/>
      <c r="F121" s="76"/>
      <c r="G121" s="75"/>
      <c r="H121" s="76"/>
      <c r="I121" s="75"/>
      <c r="J121" s="76"/>
      <c r="K121" s="75"/>
      <c r="L121" s="76"/>
      <c r="M121" s="75"/>
      <c r="N121" s="76"/>
      <c r="O121" s="75"/>
      <c r="P121" s="74"/>
      <c r="Q121" s="94"/>
    </row>
    <row r="122" spans="1:17" s="66" customFormat="1" ht="60" customHeight="1">
      <c r="A122" s="79"/>
      <c r="B122" s="78" t="s">
        <v>162</v>
      </c>
      <c r="C122" s="80" t="s">
        <v>238</v>
      </c>
      <c r="D122" s="80"/>
      <c r="E122" s="75"/>
      <c r="F122" s="76"/>
      <c r="G122" s="75"/>
      <c r="H122" s="76"/>
      <c r="I122" s="75"/>
      <c r="J122" s="76"/>
      <c r="K122" s="75"/>
      <c r="L122" s="76"/>
      <c r="M122" s="75"/>
      <c r="N122" s="76"/>
      <c r="O122" s="75"/>
      <c r="P122" s="74"/>
      <c r="Q122" s="94"/>
    </row>
    <row r="123" spans="1:17" s="66" customFormat="1" ht="60" customHeight="1">
      <c r="A123" s="79"/>
      <c r="B123" s="78" t="s">
        <v>160</v>
      </c>
      <c r="C123" s="80" t="s">
        <v>237</v>
      </c>
      <c r="D123" s="80"/>
      <c r="E123" s="75"/>
      <c r="F123" s="76"/>
      <c r="G123" s="75"/>
      <c r="H123" s="76"/>
      <c r="I123" s="75"/>
      <c r="J123" s="76"/>
      <c r="K123" s="75"/>
      <c r="L123" s="76"/>
      <c r="M123" s="75"/>
      <c r="N123" s="76"/>
      <c r="O123" s="75"/>
      <c r="P123" s="74"/>
      <c r="Q123" s="94"/>
    </row>
    <row r="124" spans="1:17" s="66" customFormat="1" ht="60" customHeight="1">
      <c r="A124" s="79"/>
      <c r="B124" s="78" t="s">
        <v>183</v>
      </c>
      <c r="C124" s="80" t="s">
        <v>236</v>
      </c>
      <c r="D124" s="80"/>
      <c r="E124" s="75"/>
      <c r="F124" s="76"/>
      <c r="G124" s="75"/>
      <c r="H124" s="76"/>
      <c r="I124" s="75"/>
      <c r="J124" s="76"/>
      <c r="K124" s="75"/>
      <c r="L124" s="76"/>
      <c r="M124" s="75"/>
      <c r="N124" s="76"/>
      <c r="O124" s="75"/>
      <c r="P124" s="74"/>
      <c r="Q124" s="94"/>
    </row>
    <row r="125" spans="1:17" s="66" customFormat="1" ht="60" customHeight="1">
      <c r="A125" s="79"/>
      <c r="B125" s="78" t="s">
        <v>228</v>
      </c>
      <c r="C125" s="80" t="s">
        <v>235</v>
      </c>
      <c r="D125" s="80"/>
      <c r="E125" s="75"/>
      <c r="F125" s="76"/>
      <c r="G125" s="75"/>
      <c r="H125" s="76"/>
      <c r="I125" s="75"/>
      <c r="J125" s="76"/>
      <c r="K125" s="75"/>
      <c r="L125" s="76"/>
      <c r="M125" s="75"/>
      <c r="N125" s="76"/>
      <c r="O125" s="75"/>
      <c r="P125" s="74"/>
      <c r="Q125" s="94"/>
    </row>
    <row r="126" spans="1:17" s="66" customFormat="1" ht="33" customHeight="1">
      <c r="A126" s="89" t="s">
        <v>82</v>
      </c>
      <c r="B126" s="188" t="s">
        <v>234</v>
      </c>
      <c r="C126" s="187"/>
      <c r="D126" s="86">
        <v>4</v>
      </c>
      <c r="E126" s="83">
        <v>4</v>
      </c>
      <c r="F126" s="83">
        <v>4</v>
      </c>
      <c r="G126" s="83">
        <v>4</v>
      </c>
      <c r="H126" s="83">
        <v>4</v>
      </c>
      <c r="I126" s="83" t="s">
        <v>188</v>
      </c>
      <c r="J126" s="83"/>
      <c r="K126" s="83">
        <v>4</v>
      </c>
      <c r="L126" s="83">
        <v>5</v>
      </c>
      <c r="M126" s="83">
        <v>4</v>
      </c>
      <c r="N126" s="83">
        <v>5</v>
      </c>
      <c r="O126" s="83"/>
      <c r="P126" s="74">
        <f>AVERAGE(D126:O126)</f>
        <v>4.2222222222222223</v>
      </c>
      <c r="Q126" s="193"/>
    </row>
    <row r="127" spans="1:17" s="66" customFormat="1" ht="46.8">
      <c r="A127" s="82"/>
      <c r="B127" s="78">
        <v>1</v>
      </c>
      <c r="C127" s="80" t="s">
        <v>233</v>
      </c>
      <c r="D127" s="80"/>
      <c r="E127" s="75"/>
      <c r="F127" s="76">
        <v>5</v>
      </c>
      <c r="G127" s="75"/>
      <c r="H127" s="76"/>
      <c r="I127" s="75"/>
      <c r="J127" s="76"/>
      <c r="K127" s="75"/>
      <c r="L127" s="76"/>
      <c r="M127" s="75"/>
      <c r="N127" s="76"/>
      <c r="O127" s="75"/>
      <c r="P127" s="74"/>
      <c r="Q127" s="193"/>
    </row>
    <row r="128" spans="1:17" s="66" customFormat="1">
      <c r="A128" s="81"/>
      <c r="B128" s="78" t="s">
        <v>115</v>
      </c>
      <c r="C128" s="80" t="s">
        <v>232</v>
      </c>
      <c r="D128" s="80"/>
      <c r="E128" s="75"/>
      <c r="F128" s="76"/>
      <c r="G128" s="75"/>
      <c r="H128" s="76"/>
      <c r="I128" s="75"/>
      <c r="J128" s="76"/>
      <c r="K128" s="75"/>
      <c r="L128" s="76"/>
      <c r="M128" s="75"/>
      <c r="N128" s="76"/>
      <c r="O128" s="75"/>
      <c r="P128" s="74"/>
      <c r="Q128" s="193"/>
    </row>
    <row r="129" spans="1:17" s="66" customFormat="1" ht="31.2">
      <c r="A129" s="81"/>
      <c r="B129" s="78" t="s">
        <v>162</v>
      </c>
      <c r="C129" s="80" t="s">
        <v>231</v>
      </c>
      <c r="D129" s="80"/>
      <c r="E129" s="75"/>
      <c r="F129" s="76"/>
      <c r="G129" s="75"/>
      <c r="H129" s="76"/>
      <c r="I129" s="75"/>
      <c r="J129" s="76"/>
      <c r="K129" s="75"/>
      <c r="L129" s="76"/>
      <c r="M129" s="75"/>
      <c r="N129" s="76"/>
      <c r="O129" s="75"/>
      <c r="P129" s="74"/>
      <c r="Q129" s="193"/>
    </row>
    <row r="130" spans="1:17" s="66" customFormat="1" ht="31.2">
      <c r="A130" s="81"/>
      <c r="B130" s="78" t="s">
        <v>160</v>
      </c>
      <c r="C130" s="80" t="s">
        <v>230</v>
      </c>
      <c r="D130" s="80"/>
      <c r="E130" s="75"/>
      <c r="F130" s="76"/>
      <c r="G130" s="75"/>
      <c r="H130" s="76"/>
      <c r="I130" s="75"/>
      <c r="J130" s="76"/>
      <c r="K130" s="75"/>
      <c r="L130" s="76"/>
      <c r="M130" s="75"/>
      <c r="N130" s="76"/>
      <c r="O130" s="75"/>
      <c r="P130" s="74"/>
      <c r="Q130" s="193"/>
    </row>
    <row r="131" spans="1:17" s="66" customFormat="1" ht="31.2">
      <c r="A131" s="81"/>
      <c r="B131" s="78" t="s">
        <v>183</v>
      </c>
      <c r="C131" s="77" t="s">
        <v>229</v>
      </c>
      <c r="D131" s="77"/>
      <c r="E131" s="75"/>
      <c r="F131" s="76"/>
      <c r="G131" s="75"/>
      <c r="H131" s="76"/>
      <c r="I131" s="75"/>
      <c r="J131" s="76"/>
      <c r="K131" s="75"/>
      <c r="L131" s="76"/>
      <c r="M131" s="75"/>
      <c r="N131" s="76"/>
      <c r="O131" s="75"/>
      <c r="P131" s="74"/>
      <c r="Q131" s="193"/>
    </row>
    <row r="132" spans="1:17" s="66" customFormat="1" ht="31.2">
      <c r="A132" s="81"/>
      <c r="B132" s="78" t="s">
        <v>228</v>
      </c>
      <c r="C132" s="77" t="s">
        <v>227</v>
      </c>
      <c r="D132" s="77"/>
      <c r="E132" s="75"/>
      <c r="F132" s="76"/>
      <c r="G132" s="75"/>
      <c r="H132" s="76"/>
      <c r="I132" s="75"/>
      <c r="J132" s="76"/>
      <c r="K132" s="75"/>
      <c r="L132" s="76"/>
      <c r="M132" s="75"/>
      <c r="N132" s="76"/>
      <c r="O132" s="75"/>
      <c r="P132" s="74"/>
      <c r="Q132" s="193"/>
    </row>
    <row r="133" spans="1:17" s="66" customFormat="1" ht="31.2">
      <c r="A133" s="81"/>
      <c r="B133" s="78">
        <v>2</v>
      </c>
      <c r="C133" s="77" t="s">
        <v>83</v>
      </c>
      <c r="D133" s="77"/>
      <c r="E133" s="75"/>
      <c r="F133" s="76">
        <v>5</v>
      </c>
      <c r="G133" s="75"/>
      <c r="H133" s="76"/>
      <c r="I133" s="75"/>
      <c r="J133" s="76"/>
      <c r="K133" s="75"/>
      <c r="L133" s="76"/>
      <c r="M133" s="75"/>
      <c r="N133" s="76"/>
      <c r="O133" s="75"/>
      <c r="P133" s="74"/>
      <c r="Q133" s="193"/>
    </row>
    <row r="134" spans="1:17" s="66" customFormat="1" ht="31.2">
      <c r="A134" s="79"/>
      <c r="B134" s="78" t="s">
        <v>115</v>
      </c>
      <c r="C134" s="80" t="s">
        <v>226</v>
      </c>
      <c r="D134" s="80"/>
      <c r="E134" s="75"/>
      <c r="F134" s="76"/>
      <c r="G134" s="75"/>
      <c r="H134" s="76"/>
      <c r="I134" s="75"/>
      <c r="J134" s="76"/>
      <c r="K134" s="75"/>
      <c r="L134" s="76"/>
      <c r="M134" s="75"/>
      <c r="N134" s="76"/>
      <c r="O134" s="75"/>
      <c r="P134" s="74"/>
      <c r="Q134" s="193"/>
    </row>
    <row r="135" spans="1:17" s="66" customFormat="1" ht="46.8">
      <c r="A135" s="81"/>
      <c r="B135" s="96" t="s">
        <v>162</v>
      </c>
      <c r="C135" s="104" t="s">
        <v>225</v>
      </c>
      <c r="D135" s="104"/>
      <c r="E135" s="75"/>
      <c r="F135" s="76"/>
      <c r="G135" s="75"/>
      <c r="H135" s="76"/>
      <c r="I135" s="75"/>
      <c r="J135" s="76"/>
      <c r="K135" s="75"/>
      <c r="L135" s="76"/>
      <c r="M135" s="75"/>
      <c r="N135" s="76"/>
      <c r="O135" s="75"/>
      <c r="P135" s="74"/>
      <c r="Q135" s="98"/>
    </row>
    <row r="136" spans="1:17" s="66" customFormat="1" ht="31.2">
      <c r="A136" s="103"/>
      <c r="B136" s="102" t="s">
        <v>160</v>
      </c>
      <c r="C136" s="101" t="s">
        <v>224</v>
      </c>
      <c r="D136" s="101"/>
      <c r="E136" s="99"/>
      <c r="F136" s="100"/>
      <c r="G136" s="99"/>
      <c r="H136" s="100"/>
      <c r="I136" s="99"/>
      <c r="J136" s="100"/>
      <c r="K136" s="99"/>
      <c r="L136" s="100"/>
      <c r="M136" s="99"/>
      <c r="N136" s="100"/>
      <c r="O136" s="99"/>
      <c r="P136" s="74"/>
      <c r="Q136" s="98"/>
    </row>
    <row r="137" spans="1:17" s="66" customFormat="1" ht="31.2">
      <c r="A137" s="103"/>
      <c r="B137" s="102" t="s">
        <v>183</v>
      </c>
      <c r="C137" s="101" t="s">
        <v>223</v>
      </c>
      <c r="D137" s="101"/>
      <c r="E137" s="99"/>
      <c r="F137" s="100"/>
      <c r="G137" s="99"/>
      <c r="H137" s="100"/>
      <c r="I137" s="99"/>
      <c r="J137" s="100"/>
      <c r="K137" s="99"/>
      <c r="L137" s="100"/>
      <c r="M137" s="99"/>
      <c r="N137" s="100"/>
      <c r="O137" s="99"/>
      <c r="P137" s="74"/>
      <c r="Q137" s="98"/>
    </row>
    <row r="138" spans="1:17" s="66" customFormat="1">
      <c r="A138" s="103"/>
      <c r="B138" s="102">
        <v>3</v>
      </c>
      <c r="C138" s="101" t="s">
        <v>222</v>
      </c>
      <c r="D138" s="101"/>
      <c r="E138" s="99"/>
      <c r="F138" s="100">
        <v>5</v>
      </c>
      <c r="G138" s="99"/>
      <c r="H138" s="100"/>
      <c r="I138" s="99"/>
      <c r="J138" s="100"/>
      <c r="K138" s="99"/>
      <c r="L138" s="100"/>
      <c r="M138" s="99"/>
      <c r="N138" s="100"/>
      <c r="O138" s="99"/>
      <c r="P138" s="74"/>
      <c r="Q138" s="98"/>
    </row>
    <row r="139" spans="1:17" s="66" customFormat="1" ht="46.8">
      <c r="A139" s="103"/>
      <c r="B139" s="102" t="s">
        <v>115</v>
      </c>
      <c r="C139" s="101" t="s">
        <v>221</v>
      </c>
      <c r="D139" s="101"/>
      <c r="E139" s="99"/>
      <c r="F139" s="100"/>
      <c r="G139" s="99"/>
      <c r="H139" s="100"/>
      <c r="I139" s="99"/>
      <c r="J139" s="100"/>
      <c r="K139" s="99"/>
      <c r="L139" s="100"/>
      <c r="M139" s="99"/>
      <c r="N139" s="100"/>
      <c r="O139" s="99"/>
      <c r="P139" s="74"/>
      <c r="Q139" s="98"/>
    </row>
    <row r="140" spans="1:17" s="66" customFormat="1" ht="46.8">
      <c r="A140" s="103"/>
      <c r="B140" s="102" t="s">
        <v>162</v>
      </c>
      <c r="C140" s="101" t="s">
        <v>220</v>
      </c>
      <c r="D140" s="101"/>
      <c r="E140" s="99"/>
      <c r="F140" s="100"/>
      <c r="G140" s="99"/>
      <c r="H140" s="100"/>
      <c r="I140" s="99"/>
      <c r="J140" s="100"/>
      <c r="K140" s="99"/>
      <c r="L140" s="100"/>
      <c r="M140" s="99"/>
      <c r="N140" s="100"/>
      <c r="O140" s="99"/>
      <c r="P140" s="74"/>
      <c r="Q140" s="98"/>
    </row>
    <row r="141" spans="1:17" s="66" customFormat="1">
      <c r="A141" s="103"/>
      <c r="B141" s="102" t="s">
        <v>160</v>
      </c>
      <c r="C141" s="101" t="s">
        <v>84</v>
      </c>
      <c r="D141" s="101"/>
      <c r="E141" s="99"/>
      <c r="F141" s="100"/>
      <c r="G141" s="99"/>
      <c r="H141" s="100"/>
      <c r="I141" s="99"/>
      <c r="J141" s="100"/>
      <c r="K141" s="99"/>
      <c r="L141" s="100"/>
      <c r="M141" s="99"/>
      <c r="N141" s="100"/>
      <c r="O141" s="99"/>
      <c r="P141" s="74"/>
      <c r="Q141" s="98"/>
    </row>
    <row r="142" spans="1:17" s="66" customFormat="1" ht="62.4">
      <c r="A142" s="103"/>
      <c r="B142" s="102">
        <v>4</v>
      </c>
      <c r="C142" s="101" t="s">
        <v>219</v>
      </c>
      <c r="D142" s="101"/>
      <c r="E142" s="99"/>
      <c r="F142" s="100">
        <v>5</v>
      </c>
      <c r="G142" s="99"/>
      <c r="H142" s="100"/>
      <c r="I142" s="99"/>
      <c r="J142" s="100"/>
      <c r="K142" s="99"/>
      <c r="L142" s="100"/>
      <c r="M142" s="99"/>
      <c r="N142" s="100"/>
      <c r="O142" s="99"/>
      <c r="P142" s="74"/>
      <c r="Q142" s="98"/>
    </row>
    <row r="143" spans="1:17" s="66" customFormat="1" ht="31.2">
      <c r="A143" s="97"/>
      <c r="B143" s="96">
        <v>5</v>
      </c>
      <c r="C143" s="95" t="s">
        <v>218</v>
      </c>
      <c r="D143" s="95"/>
      <c r="E143" s="75"/>
      <c r="F143" s="76">
        <v>5</v>
      </c>
      <c r="G143" s="75"/>
      <c r="H143" s="76"/>
      <c r="I143" s="75"/>
      <c r="J143" s="76"/>
      <c r="K143" s="75"/>
      <c r="L143" s="76"/>
      <c r="M143" s="75"/>
      <c r="N143" s="76"/>
      <c r="O143" s="75"/>
      <c r="P143" s="74"/>
      <c r="Q143" s="94"/>
    </row>
    <row r="144" spans="1:17" s="66" customFormat="1" ht="33" customHeight="1">
      <c r="A144" s="85" t="s">
        <v>85</v>
      </c>
      <c r="B144" s="188" t="s">
        <v>86</v>
      </c>
      <c r="C144" s="187"/>
      <c r="D144" s="86">
        <v>3</v>
      </c>
      <c r="E144" s="83">
        <v>3</v>
      </c>
      <c r="F144" s="83">
        <v>3</v>
      </c>
      <c r="G144" s="83">
        <v>3</v>
      </c>
      <c r="H144" s="83">
        <v>2</v>
      </c>
      <c r="I144" s="83" t="s">
        <v>188</v>
      </c>
      <c r="J144" s="83"/>
      <c r="K144" s="83">
        <v>3</v>
      </c>
      <c r="L144" s="83">
        <v>3</v>
      </c>
      <c r="M144" s="83">
        <v>3</v>
      </c>
      <c r="N144" s="83">
        <v>3</v>
      </c>
      <c r="O144" s="83"/>
      <c r="P144" s="74">
        <f t="shared" ref="P144:P152" si="2">AVERAGE(D144:O144)</f>
        <v>2.8888888888888888</v>
      </c>
      <c r="Q144" s="193"/>
    </row>
    <row r="145" spans="1:17" s="66" customFormat="1" ht="31.2">
      <c r="A145" s="82"/>
      <c r="B145" s="78">
        <v>1</v>
      </c>
      <c r="C145" s="77" t="s">
        <v>217</v>
      </c>
      <c r="D145" s="77"/>
      <c r="E145" s="75"/>
      <c r="F145" s="76">
        <v>3</v>
      </c>
      <c r="G145" s="75"/>
      <c r="H145" s="76"/>
      <c r="I145" s="75"/>
      <c r="J145" s="76"/>
      <c r="K145" s="75"/>
      <c r="L145" s="76"/>
      <c r="M145" s="75"/>
      <c r="N145" s="76"/>
      <c r="O145" s="75"/>
      <c r="P145" s="74">
        <f t="shared" si="2"/>
        <v>3</v>
      </c>
      <c r="Q145" s="193"/>
    </row>
    <row r="146" spans="1:17" s="66" customFormat="1" ht="62.4">
      <c r="A146" s="81"/>
      <c r="B146" s="78">
        <v>2</v>
      </c>
      <c r="C146" s="80" t="s">
        <v>216</v>
      </c>
      <c r="D146" s="80"/>
      <c r="E146" s="75"/>
      <c r="F146" s="76">
        <v>3</v>
      </c>
      <c r="G146" s="75"/>
      <c r="H146" s="76"/>
      <c r="I146" s="75"/>
      <c r="J146" s="76"/>
      <c r="K146" s="75"/>
      <c r="L146" s="76"/>
      <c r="M146" s="75"/>
      <c r="N146" s="76"/>
      <c r="O146" s="75"/>
      <c r="P146" s="74">
        <f t="shared" si="2"/>
        <v>3</v>
      </c>
      <c r="Q146" s="193"/>
    </row>
    <row r="147" spans="1:17" s="66" customFormat="1" ht="31.2">
      <c r="A147" s="81"/>
      <c r="B147" s="78">
        <v>3</v>
      </c>
      <c r="C147" s="80" t="s">
        <v>215</v>
      </c>
      <c r="D147" s="80"/>
      <c r="E147" s="75"/>
      <c r="F147" s="76">
        <v>3</v>
      </c>
      <c r="G147" s="75"/>
      <c r="H147" s="76"/>
      <c r="I147" s="75"/>
      <c r="J147" s="76"/>
      <c r="K147" s="75"/>
      <c r="L147" s="76"/>
      <c r="M147" s="75"/>
      <c r="N147" s="76"/>
      <c r="O147" s="75"/>
      <c r="P147" s="74">
        <f t="shared" si="2"/>
        <v>3</v>
      </c>
      <c r="Q147" s="193"/>
    </row>
    <row r="148" spans="1:17" s="66" customFormat="1" ht="31.2">
      <c r="A148" s="81"/>
      <c r="B148" s="78" t="s">
        <v>115</v>
      </c>
      <c r="C148" s="80" t="s">
        <v>214</v>
      </c>
      <c r="D148" s="80"/>
      <c r="E148" s="75"/>
      <c r="F148" s="76">
        <v>3</v>
      </c>
      <c r="G148" s="75"/>
      <c r="H148" s="76"/>
      <c r="I148" s="75"/>
      <c r="J148" s="76"/>
      <c r="K148" s="75"/>
      <c r="L148" s="76"/>
      <c r="M148" s="75"/>
      <c r="N148" s="76"/>
      <c r="O148" s="75"/>
      <c r="P148" s="74">
        <f t="shared" si="2"/>
        <v>3</v>
      </c>
      <c r="Q148" s="193"/>
    </row>
    <row r="149" spans="1:17" s="66" customFormat="1" ht="31.2">
      <c r="A149" s="81"/>
      <c r="B149" s="78">
        <v>4</v>
      </c>
      <c r="C149" s="80" t="s">
        <v>213</v>
      </c>
      <c r="D149" s="80"/>
      <c r="E149" s="75"/>
      <c r="F149" s="76">
        <v>3</v>
      </c>
      <c r="G149" s="75"/>
      <c r="H149" s="76"/>
      <c r="I149" s="75"/>
      <c r="J149" s="76"/>
      <c r="K149" s="75"/>
      <c r="L149" s="76"/>
      <c r="M149" s="75"/>
      <c r="N149" s="76"/>
      <c r="O149" s="75"/>
      <c r="P149" s="74">
        <f t="shared" si="2"/>
        <v>3</v>
      </c>
      <c r="Q149" s="193"/>
    </row>
    <row r="150" spans="1:17" s="66" customFormat="1" ht="46.8">
      <c r="A150" s="81"/>
      <c r="B150" s="78" t="s">
        <v>115</v>
      </c>
      <c r="C150" s="80" t="s">
        <v>212</v>
      </c>
      <c r="D150" s="80"/>
      <c r="E150" s="75"/>
      <c r="F150" s="76">
        <v>3</v>
      </c>
      <c r="G150" s="75"/>
      <c r="H150" s="76"/>
      <c r="I150" s="75"/>
      <c r="J150" s="76"/>
      <c r="K150" s="75"/>
      <c r="L150" s="76"/>
      <c r="M150" s="75"/>
      <c r="N150" s="76"/>
      <c r="O150" s="75"/>
      <c r="P150" s="74">
        <f t="shared" si="2"/>
        <v>3</v>
      </c>
      <c r="Q150" s="193"/>
    </row>
    <row r="151" spans="1:17" s="66" customFormat="1" ht="33" customHeight="1">
      <c r="A151" s="85" t="s">
        <v>211</v>
      </c>
      <c r="B151" s="188" t="s">
        <v>210</v>
      </c>
      <c r="C151" s="187"/>
      <c r="D151" s="86">
        <v>4</v>
      </c>
      <c r="E151" s="83">
        <v>5</v>
      </c>
      <c r="F151" s="83">
        <v>3</v>
      </c>
      <c r="G151" s="83">
        <v>5</v>
      </c>
      <c r="H151" s="83">
        <v>4</v>
      </c>
      <c r="I151" s="83" t="s">
        <v>188</v>
      </c>
      <c r="J151" s="83"/>
      <c r="K151" s="83">
        <v>5</v>
      </c>
      <c r="L151" s="83">
        <v>1</v>
      </c>
      <c r="M151" s="83">
        <v>5</v>
      </c>
      <c r="N151" s="83">
        <v>5</v>
      </c>
      <c r="O151" s="83"/>
      <c r="P151" s="74">
        <f t="shared" si="2"/>
        <v>4.1111111111111107</v>
      </c>
      <c r="Q151" s="193"/>
    </row>
    <row r="152" spans="1:17" s="66" customFormat="1" ht="31.2">
      <c r="A152" s="82"/>
      <c r="B152" s="78">
        <v>1</v>
      </c>
      <c r="C152" s="80" t="s">
        <v>209</v>
      </c>
      <c r="D152" s="80"/>
      <c r="E152" s="75"/>
      <c r="F152" s="76">
        <v>3</v>
      </c>
      <c r="G152" s="75"/>
      <c r="H152" s="76"/>
      <c r="I152" s="75"/>
      <c r="J152" s="76"/>
      <c r="K152" s="75"/>
      <c r="L152" s="76"/>
      <c r="M152" s="75"/>
      <c r="N152" s="76"/>
      <c r="O152" s="75"/>
      <c r="P152" s="74">
        <f t="shared" si="2"/>
        <v>3</v>
      </c>
      <c r="Q152" s="193"/>
    </row>
    <row r="153" spans="1:17" s="66" customFormat="1">
      <c r="A153" s="81"/>
      <c r="B153" s="78" t="s">
        <v>115</v>
      </c>
      <c r="C153" s="77" t="s">
        <v>208</v>
      </c>
      <c r="D153" s="77"/>
      <c r="E153" s="75"/>
      <c r="F153" s="76"/>
      <c r="G153" s="75"/>
      <c r="H153" s="76"/>
      <c r="I153" s="75"/>
      <c r="J153" s="76"/>
      <c r="K153" s="75"/>
      <c r="L153" s="76"/>
      <c r="M153" s="75"/>
      <c r="N153" s="76"/>
      <c r="O153" s="75"/>
      <c r="P153" s="74"/>
      <c r="Q153" s="193"/>
    </row>
    <row r="154" spans="1:17" s="66" customFormat="1" ht="30" customHeight="1">
      <c r="A154" s="81"/>
      <c r="B154" s="78" t="s">
        <v>162</v>
      </c>
      <c r="C154" s="80" t="s">
        <v>207</v>
      </c>
      <c r="D154" s="80"/>
      <c r="E154" s="75"/>
      <c r="F154" s="76"/>
      <c r="G154" s="75"/>
      <c r="H154" s="76"/>
      <c r="I154" s="75"/>
      <c r="J154" s="76"/>
      <c r="K154" s="75"/>
      <c r="L154" s="76"/>
      <c r="M154" s="75"/>
      <c r="N154" s="76"/>
      <c r="O154" s="75"/>
      <c r="P154" s="74"/>
      <c r="Q154" s="193"/>
    </row>
    <row r="155" spans="1:17" s="66" customFormat="1">
      <c r="A155" s="81"/>
      <c r="B155" s="78" t="s">
        <v>160</v>
      </c>
      <c r="C155" s="80" t="s">
        <v>206</v>
      </c>
      <c r="D155" s="80"/>
      <c r="E155" s="75"/>
      <c r="F155" s="76"/>
      <c r="G155" s="75"/>
      <c r="H155" s="76"/>
      <c r="I155" s="75"/>
      <c r="J155" s="76"/>
      <c r="K155" s="75"/>
      <c r="L155" s="76"/>
      <c r="M155" s="75"/>
      <c r="N155" s="76"/>
      <c r="O155" s="75"/>
      <c r="P155" s="74"/>
      <c r="Q155" s="193"/>
    </row>
    <row r="156" spans="1:17" s="66" customFormat="1">
      <c r="A156" s="81"/>
      <c r="B156" s="78" t="s">
        <v>183</v>
      </c>
      <c r="C156" s="80" t="s">
        <v>205</v>
      </c>
      <c r="D156" s="80"/>
      <c r="E156" s="75"/>
      <c r="F156" s="76"/>
      <c r="G156" s="75"/>
      <c r="H156" s="76"/>
      <c r="I156" s="75"/>
      <c r="J156" s="76"/>
      <c r="K156" s="75"/>
      <c r="L156" s="76"/>
      <c r="M156" s="75"/>
      <c r="N156" s="76"/>
      <c r="O156" s="75"/>
      <c r="P156" s="74"/>
      <c r="Q156" s="193"/>
    </row>
    <row r="157" spans="1:17" s="66" customFormat="1">
      <c r="A157" s="81"/>
      <c r="B157" s="78">
        <v>2</v>
      </c>
      <c r="C157" s="80" t="s">
        <v>204</v>
      </c>
      <c r="D157" s="80"/>
      <c r="E157" s="75"/>
      <c r="F157" s="76">
        <v>3</v>
      </c>
      <c r="G157" s="75"/>
      <c r="H157" s="76"/>
      <c r="I157" s="75"/>
      <c r="J157" s="76"/>
      <c r="K157" s="75"/>
      <c r="L157" s="76"/>
      <c r="M157" s="75"/>
      <c r="N157" s="76"/>
      <c r="O157" s="75"/>
      <c r="P157" s="74">
        <f>AVERAGE(D157:O157)</f>
        <v>3</v>
      </c>
      <c r="Q157" s="193"/>
    </row>
    <row r="158" spans="1:17" s="66" customFormat="1" ht="33" customHeight="1">
      <c r="A158" s="85" t="s">
        <v>203</v>
      </c>
      <c r="B158" s="188" t="s">
        <v>202</v>
      </c>
      <c r="C158" s="187"/>
      <c r="D158" s="92"/>
      <c r="E158" s="83"/>
      <c r="F158" s="83"/>
      <c r="G158" s="83"/>
      <c r="H158" s="83"/>
      <c r="I158" s="83"/>
      <c r="J158" s="83"/>
      <c r="K158" s="83"/>
      <c r="L158" s="83"/>
      <c r="M158" s="83"/>
      <c r="N158" s="83"/>
      <c r="O158" s="83"/>
      <c r="P158" s="74"/>
      <c r="Q158" s="193" t="s">
        <v>201</v>
      </c>
    </row>
    <row r="159" spans="1:17" s="66" customFormat="1" ht="54" customHeight="1">
      <c r="A159" s="82"/>
      <c r="B159" s="78">
        <v>1</v>
      </c>
      <c r="C159" s="80" t="s">
        <v>200</v>
      </c>
      <c r="D159" s="80"/>
      <c r="E159" s="75"/>
      <c r="F159" s="76"/>
      <c r="G159" s="75"/>
      <c r="H159" s="76"/>
      <c r="I159" s="75"/>
      <c r="J159" s="76"/>
      <c r="K159" s="75"/>
      <c r="L159" s="76"/>
      <c r="M159" s="75"/>
      <c r="N159" s="76"/>
      <c r="O159" s="75"/>
      <c r="P159" s="74"/>
      <c r="Q159" s="193"/>
    </row>
    <row r="160" spans="1:17" s="66" customFormat="1" ht="33" customHeight="1">
      <c r="A160" s="85" t="s">
        <v>87</v>
      </c>
      <c r="B160" s="188" t="s">
        <v>199</v>
      </c>
      <c r="C160" s="187"/>
      <c r="D160" s="86">
        <v>5</v>
      </c>
      <c r="E160" s="83">
        <v>3</v>
      </c>
      <c r="F160" s="83">
        <v>4</v>
      </c>
      <c r="G160" s="83">
        <v>5</v>
      </c>
      <c r="H160" s="83">
        <v>4</v>
      </c>
      <c r="I160" s="83">
        <v>5</v>
      </c>
      <c r="J160" s="83"/>
      <c r="K160" s="83">
        <v>4</v>
      </c>
      <c r="L160" s="83">
        <v>5</v>
      </c>
      <c r="M160" s="83">
        <v>5</v>
      </c>
      <c r="N160" s="83">
        <v>5</v>
      </c>
      <c r="O160" s="83"/>
      <c r="P160" s="74">
        <f t="shared" ref="P160:P172" si="3">AVERAGE(D160:O160)</f>
        <v>4.5</v>
      </c>
      <c r="Q160" s="193" t="s">
        <v>198</v>
      </c>
    </row>
    <row r="161" spans="1:17" s="66" customFormat="1" ht="46.8">
      <c r="A161" s="82"/>
      <c r="B161" s="78">
        <v>1</v>
      </c>
      <c r="C161" s="77" t="s">
        <v>197</v>
      </c>
      <c r="D161" s="77"/>
      <c r="E161" s="75"/>
      <c r="F161" s="76">
        <v>4</v>
      </c>
      <c r="G161" s="75"/>
      <c r="H161" s="76"/>
      <c r="I161" s="75"/>
      <c r="J161" s="76"/>
      <c r="K161" s="75"/>
      <c r="L161" s="76"/>
      <c r="M161" s="75"/>
      <c r="N161" s="76"/>
      <c r="O161" s="75"/>
      <c r="P161" s="74">
        <f t="shared" si="3"/>
        <v>4</v>
      </c>
      <c r="Q161" s="193"/>
    </row>
    <row r="162" spans="1:17" s="66" customFormat="1" ht="46.8">
      <c r="A162" s="81"/>
      <c r="B162" s="78" t="s">
        <v>115</v>
      </c>
      <c r="C162" s="80" t="s">
        <v>196</v>
      </c>
      <c r="D162" s="80"/>
      <c r="E162" s="75"/>
      <c r="F162" s="76">
        <v>4</v>
      </c>
      <c r="G162" s="75"/>
      <c r="H162" s="76"/>
      <c r="I162" s="75"/>
      <c r="J162" s="76"/>
      <c r="K162" s="75"/>
      <c r="L162" s="76"/>
      <c r="M162" s="75"/>
      <c r="N162" s="76"/>
      <c r="O162" s="75"/>
      <c r="P162" s="74">
        <f t="shared" si="3"/>
        <v>4</v>
      </c>
      <c r="Q162" s="193"/>
    </row>
    <row r="163" spans="1:17" s="66" customFormat="1" ht="31.2">
      <c r="A163" s="81"/>
      <c r="B163" s="78" t="s">
        <v>113</v>
      </c>
      <c r="C163" s="80" t="s">
        <v>195</v>
      </c>
      <c r="D163" s="80"/>
      <c r="E163" s="75"/>
      <c r="F163" s="76">
        <v>4</v>
      </c>
      <c r="G163" s="75"/>
      <c r="H163" s="76"/>
      <c r="I163" s="75"/>
      <c r="J163" s="76"/>
      <c r="K163" s="75"/>
      <c r="L163" s="76"/>
      <c r="M163" s="75"/>
      <c r="N163" s="76"/>
      <c r="O163" s="75"/>
      <c r="P163" s="74">
        <f t="shared" si="3"/>
        <v>4</v>
      </c>
      <c r="Q163" s="193"/>
    </row>
    <row r="164" spans="1:17" s="66" customFormat="1" ht="62.4">
      <c r="A164" s="81"/>
      <c r="B164" s="78" t="s">
        <v>194</v>
      </c>
      <c r="C164" s="80" t="s">
        <v>193</v>
      </c>
      <c r="D164" s="80"/>
      <c r="E164" s="75"/>
      <c r="F164" s="76">
        <v>4</v>
      </c>
      <c r="G164" s="75"/>
      <c r="H164" s="76"/>
      <c r="I164" s="75"/>
      <c r="J164" s="76"/>
      <c r="K164" s="75"/>
      <c r="L164" s="76"/>
      <c r="M164" s="75"/>
      <c r="N164" s="76"/>
      <c r="O164" s="75"/>
      <c r="P164" s="74">
        <f t="shared" si="3"/>
        <v>4</v>
      </c>
      <c r="Q164" s="193"/>
    </row>
    <row r="165" spans="1:17" s="66" customFormat="1" ht="62.4">
      <c r="A165" s="81"/>
      <c r="B165" s="78" t="s">
        <v>192</v>
      </c>
      <c r="C165" s="80" t="s">
        <v>191</v>
      </c>
      <c r="D165" s="80"/>
      <c r="E165" s="75"/>
      <c r="F165" s="76">
        <v>4</v>
      </c>
      <c r="G165" s="75"/>
      <c r="H165" s="76"/>
      <c r="I165" s="75"/>
      <c r="J165" s="76"/>
      <c r="K165" s="75"/>
      <c r="L165" s="76"/>
      <c r="M165" s="75"/>
      <c r="N165" s="76"/>
      <c r="O165" s="75"/>
      <c r="P165" s="74">
        <f t="shared" si="3"/>
        <v>4</v>
      </c>
      <c r="Q165" s="193"/>
    </row>
    <row r="166" spans="1:17" s="66" customFormat="1" ht="31.8" thickBot="1">
      <c r="A166" s="81"/>
      <c r="B166" s="78" t="s">
        <v>190</v>
      </c>
      <c r="C166" s="80" t="s">
        <v>189</v>
      </c>
      <c r="D166" s="80"/>
      <c r="E166" s="75"/>
      <c r="F166" s="76">
        <v>4</v>
      </c>
      <c r="G166" s="75"/>
      <c r="H166" s="76"/>
      <c r="I166" s="75"/>
      <c r="J166" s="76"/>
      <c r="K166" s="75"/>
      <c r="L166" s="76"/>
      <c r="M166" s="75"/>
      <c r="N166" s="76"/>
      <c r="O166" s="75"/>
      <c r="P166" s="74">
        <f t="shared" si="3"/>
        <v>4</v>
      </c>
      <c r="Q166" s="193"/>
    </row>
    <row r="167" spans="1:17" s="66" customFormat="1" ht="33" customHeight="1">
      <c r="A167" s="85" t="s">
        <v>88</v>
      </c>
      <c r="B167" s="195" t="s">
        <v>89</v>
      </c>
      <c r="C167" s="196"/>
      <c r="D167" s="93">
        <v>4</v>
      </c>
      <c r="E167" s="87">
        <v>4</v>
      </c>
      <c r="F167" s="87">
        <v>4</v>
      </c>
      <c r="G167" s="87">
        <v>5</v>
      </c>
      <c r="H167" s="87">
        <v>3</v>
      </c>
      <c r="I167" s="87" t="s">
        <v>188</v>
      </c>
      <c r="J167" s="87"/>
      <c r="K167" s="87">
        <v>4</v>
      </c>
      <c r="L167" s="87">
        <v>3</v>
      </c>
      <c r="M167" s="87">
        <v>5</v>
      </c>
      <c r="N167" s="87">
        <v>5</v>
      </c>
      <c r="O167" s="87"/>
      <c r="P167" s="74">
        <f t="shared" si="3"/>
        <v>4.1111111111111107</v>
      </c>
      <c r="Q167" s="193"/>
    </row>
    <row r="168" spans="1:17" s="66" customFormat="1" ht="93.6">
      <c r="A168" s="82"/>
      <c r="B168" s="78">
        <v>1</v>
      </c>
      <c r="C168" s="77" t="s">
        <v>187</v>
      </c>
      <c r="D168" s="77"/>
      <c r="E168" s="75"/>
      <c r="F168" s="76">
        <v>4</v>
      </c>
      <c r="G168" s="75"/>
      <c r="H168" s="76"/>
      <c r="I168" s="75"/>
      <c r="J168" s="76"/>
      <c r="K168" s="75"/>
      <c r="L168" s="76"/>
      <c r="M168" s="75"/>
      <c r="N168" s="76"/>
      <c r="O168" s="75"/>
      <c r="P168" s="74">
        <f t="shared" si="3"/>
        <v>4</v>
      </c>
      <c r="Q168" s="193"/>
    </row>
    <row r="169" spans="1:17" s="66" customFormat="1" ht="39.9" customHeight="1">
      <c r="A169" s="81"/>
      <c r="B169" s="78" t="s">
        <v>115</v>
      </c>
      <c r="C169" s="80" t="s">
        <v>186</v>
      </c>
      <c r="D169" s="80"/>
      <c r="E169" s="75"/>
      <c r="F169" s="76">
        <v>4</v>
      </c>
      <c r="G169" s="75"/>
      <c r="H169" s="76"/>
      <c r="I169" s="75"/>
      <c r="J169" s="76"/>
      <c r="K169" s="75"/>
      <c r="L169" s="76"/>
      <c r="M169" s="75"/>
      <c r="N169" s="76"/>
      <c r="O169" s="75"/>
      <c r="P169" s="74">
        <f t="shared" si="3"/>
        <v>4</v>
      </c>
      <c r="Q169" s="193"/>
    </row>
    <row r="170" spans="1:17" s="66" customFormat="1" ht="39.9" customHeight="1">
      <c r="A170" s="81"/>
      <c r="B170" s="78" t="s">
        <v>162</v>
      </c>
      <c r="C170" s="80" t="s">
        <v>185</v>
      </c>
      <c r="D170" s="80"/>
      <c r="E170" s="75"/>
      <c r="F170" s="76">
        <v>4</v>
      </c>
      <c r="G170" s="75"/>
      <c r="H170" s="76"/>
      <c r="I170" s="75"/>
      <c r="J170" s="76"/>
      <c r="K170" s="75"/>
      <c r="L170" s="76"/>
      <c r="M170" s="75"/>
      <c r="N170" s="76"/>
      <c r="O170" s="75"/>
      <c r="P170" s="74">
        <f t="shared" si="3"/>
        <v>4</v>
      </c>
      <c r="Q170" s="193"/>
    </row>
    <row r="171" spans="1:17" s="66" customFormat="1" ht="31.2">
      <c r="A171" s="81"/>
      <c r="B171" s="78" t="s">
        <v>160</v>
      </c>
      <c r="C171" s="77" t="s">
        <v>184</v>
      </c>
      <c r="D171" s="77"/>
      <c r="E171" s="75"/>
      <c r="F171" s="76">
        <v>4</v>
      </c>
      <c r="G171" s="75"/>
      <c r="H171" s="76"/>
      <c r="I171" s="75"/>
      <c r="J171" s="76"/>
      <c r="K171" s="75"/>
      <c r="L171" s="76"/>
      <c r="M171" s="75"/>
      <c r="N171" s="76"/>
      <c r="O171" s="75"/>
      <c r="P171" s="74">
        <f t="shared" si="3"/>
        <v>4</v>
      </c>
      <c r="Q171" s="193"/>
    </row>
    <row r="172" spans="1:17" s="66" customFormat="1" ht="62.4">
      <c r="A172" s="81"/>
      <c r="B172" s="78" t="s">
        <v>183</v>
      </c>
      <c r="C172" s="77" t="s">
        <v>182</v>
      </c>
      <c r="D172" s="77"/>
      <c r="E172" s="75"/>
      <c r="F172" s="76">
        <v>4</v>
      </c>
      <c r="G172" s="75"/>
      <c r="H172" s="76"/>
      <c r="I172" s="75"/>
      <c r="J172" s="76"/>
      <c r="K172" s="75"/>
      <c r="L172" s="76"/>
      <c r="M172" s="75"/>
      <c r="N172" s="76"/>
      <c r="O172" s="75"/>
      <c r="P172" s="74">
        <f t="shared" si="3"/>
        <v>4</v>
      </c>
      <c r="Q172" s="193"/>
    </row>
    <row r="173" spans="1:17" s="66" customFormat="1" ht="33" customHeight="1">
      <c r="A173" s="85" t="s">
        <v>90</v>
      </c>
      <c r="B173" s="188" t="s">
        <v>91</v>
      </c>
      <c r="C173" s="187"/>
      <c r="D173" s="92"/>
      <c r="E173" s="83"/>
      <c r="F173" s="83"/>
      <c r="G173" s="83"/>
      <c r="H173" s="83"/>
      <c r="I173" s="83"/>
      <c r="J173" s="83"/>
      <c r="K173" s="83"/>
      <c r="L173" s="83"/>
      <c r="M173" s="83"/>
      <c r="N173" s="83"/>
      <c r="O173" s="83"/>
      <c r="P173" s="74"/>
      <c r="Q173" s="193" t="s">
        <v>181</v>
      </c>
    </row>
    <row r="174" spans="1:17" s="66" customFormat="1" ht="31.2">
      <c r="A174" s="82"/>
      <c r="B174" s="78">
        <v>1</v>
      </c>
      <c r="C174" s="77" t="s">
        <v>180</v>
      </c>
      <c r="D174" s="77"/>
      <c r="E174" s="75"/>
      <c r="F174" s="76">
        <v>3</v>
      </c>
      <c r="G174" s="75"/>
      <c r="H174" s="76"/>
      <c r="I174" s="75"/>
      <c r="J174" s="76"/>
      <c r="K174" s="75"/>
      <c r="L174" s="76"/>
      <c r="M174" s="75"/>
      <c r="N174" s="76"/>
      <c r="O174" s="75"/>
      <c r="P174" s="74">
        <f>AVERAGE(D174:O174)</f>
        <v>3</v>
      </c>
      <c r="Q174" s="193"/>
    </row>
    <row r="175" spans="1:17" s="66" customFormat="1">
      <c r="A175" s="81"/>
      <c r="B175" s="78" t="s">
        <v>115</v>
      </c>
      <c r="C175" s="80" t="s">
        <v>179</v>
      </c>
      <c r="D175" s="80"/>
      <c r="E175" s="75"/>
      <c r="F175" s="76"/>
      <c r="G175" s="75"/>
      <c r="H175" s="76"/>
      <c r="I175" s="75"/>
      <c r="J175" s="76"/>
      <c r="K175" s="75"/>
      <c r="L175" s="76"/>
      <c r="M175" s="75"/>
      <c r="N175" s="76"/>
      <c r="O175" s="75"/>
      <c r="P175" s="74"/>
      <c r="Q175" s="193"/>
    </row>
    <row r="176" spans="1:17" s="66" customFormat="1" ht="31.2">
      <c r="A176" s="81"/>
      <c r="B176" s="78" t="s">
        <v>113</v>
      </c>
      <c r="C176" s="80" t="s">
        <v>178</v>
      </c>
      <c r="D176" s="80"/>
      <c r="E176" s="75"/>
      <c r="F176" s="76"/>
      <c r="G176" s="75"/>
      <c r="H176" s="76"/>
      <c r="I176" s="75"/>
      <c r="J176" s="76"/>
      <c r="K176" s="75"/>
      <c r="L176" s="76"/>
      <c r="M176" s="75"/>
      <c r="N176" s="76"/>
      <c r="O176" s="75"/>
      <c r="P176" s="74"/>
      <c r="Q176" s="193"/>
    </row>
    <row r="177" spans="1:17" s="66" customFormat="1">
      <c r="A177" s="79"/>
      <c r="B177" s="78" t="s">
        <v>162</v>
      </c>
      <c r="C177" s="80" t="s">
        <v>177</v>
      </c>
      <c r="D177" s="80"/>
      <c r="E177" s="75"/>
      <c r="F177" s="76"/>
      <c r="G177" s="75"/>
      <c r="H177" s="76"/>
      <c r="I177" s="75"/>
      <c r="J177" s="76"/>
      <c r="K177" s="75"/>
      <c r="L177" s="76"/>
      <c r="M177" s="75"/>
      <c r="N177" s="76"/>
      <c r="O177" s="75"/>
      <c r="P177" s="74"/>
      <c r="Q177" s="193"/>
    </row>
    <row r="178" spans="1:17" s="66" customFormat="1">
      <c r="A178" s="79"/>
      <c r="B178" s="78">
        <v>2</v>
      </c>
      <c r="C178" s="80" t="s">
        <v>176</v>
      </c>
      <c r="D178" s="80"/>
      <c r="E178" s="75"/>
      <c r="F178" s="76">
        <v>3</v>
      </c>
      <c r="G178" s="75"/>
      <c r="H178" s="76"/>
      <c r="I178" s="75"/>
      <c r="J178" s="76"/>
      <c r="K178" s="75"/>
      <c r="L178" s="76"/>
      <c r="M178" s="75"/>
      <c r="N178" s="76"/>
      <c r="O178" s="75"/>
      <c r="P178" s="74">
        <f>AVERAGE(D178:O178)</f>
        <v>3</v>
      </c>
      <c r="Q178" s="193"/>
    </row>
    <row r="179" spans="1:17" s="66" customFormat="1" ht="46.8">
      <c r="A179" s="79"/>
      <c r="B179" s="78">
        <v>3</v>
      </c>
      <c r="C179" s="80" t="s">
        <v>175</v>
      </c>
      <c r="D179" s="80"/>
      <c r="E179" s="75"/>
      <c r="F179" s="76">
        <v>3</v>
      </c>
      <c r="G179" s="75"/>
      <c r="H179" s="76"/>
      <c r="I179" s="75"/>
      <c r="J179" s="76"/>
      <c r="K179" s="75"/>
      <c r="L179" s="76"/>
      <c r="M179" s="75"/>
      <c r="N179" s="76"/>
      <c r="O179" s="75"/>
      <c r="P179" s="74">
        <f>AVERAGE(D179:O179)</f>
        <v>3</v>
      </c>
      <c r="Q179" s="193"/>
    </row>
    <row r="180" spans="1:17" s="66" customFormat="1" ht="33" customHeight="1">
      <c r="A180" s="85" t="s">
        <v>174</v>
      </c>
      <c r="B180" s="188" t="s">
        <v>173</v>
      </c>
      <c r="C180" s="187"/>
      <c r="D180" s="92"/>
      <c r="E180" s="83"/>
      <c r="F180" s="83"/>
      <c r="G180" s="83"/>
      <c r="H180" s="83"/>
      <c r="I180" s="83"/>
      <c r="J180" s="83"/>
      <c r="K180" s="83"/>
      <c r="L180" s="83">
        <v>1</v>
      </c>
      <c r="M180" s="83"/>
      <c r="N180" s="83"/>
      <c r="O180" s="83"/>
      <c r="P180" s="74"/>
      <c r="Q180" s="193" t="s">
        <v>172</v>
      </c>
    </row>
    <row r="181" spans="1:17" s="66" customFormat="1">
      <c r="A181" s="82"/>
      <c r="B181" s="78">
        <v>1</v>
      </c>
      <c r="C181" s="80" t="s">
        <v>171</v>
      </c>
      <c r="D181" s="80"/>
      <c r="E181" s="75"/>
      <c r="F181" s="76">
        <v>4</v>
      </c>
      <c r="G181" s="75"/>
      <c r="H181" s="76"/>
      <c r="I181" s="75"/>
      <c r="J181" s="76"/>
      <c r="K181" s="75"/>
      <c r="L181" s="76"/>
      <c r="M181" s="83"/>
      <c r="N181" s="76"/>
      <c r="O181" s="75"/>
      <c r="P181" s="74"/>
      <c r="Q181" s="193"/>
    </row>
    <row r="182" spans="1:17" s="66" customFormat="1" ht="20.100000000000001" customHeight="1">
      <c r="A182" s="81"/>
      <c r="B182" s="78" t="s">
        <v>115</v>
      </c>
      <c r="C182" s="80" t="s">
        <v>170</v>
      </c>
      <c r="D182" s="80"/>
      <c r="E182" s="75"/>
      <c r="F182" s="76">
        <v>4</v>
      </c>
      <c r="G182" s="75"/>
      <c r="H182" s="76"/>
      <c r="I182" s="75"/>
      <c r="J182" s="76"/>
      <c r="K182" s="75"/>
      <c r="L182" s="76"/>
      <c r="M182" s="83"/>
      <c r="N182" s="76"/>
      <c r="O182" s="75"/>
      <c r="P182" s="74"/>
      <c r="Q182" s="193"/>
    </row>
    <row r="183" spans="1:17" s="66" customFormat="1" ht="20.100000000000001" customHeight="1">
      <c r="A183" s="81"/>
      <c r="B183" s="78">
        <v>2</v>
      </c>
      <c r="C183" s="80" t="s">
        <v>169</v>
      </c>
      <c r="D183" s="80"/>
      <c r="E183" s="75"/>
      <c r="F183" s="76">
        <v>4</v>
      </c>
      <c r="G183" s="75"/>
      <c r="H183" s="76"/>
      <c r="I183" s="75"/>
      <c r="J183" s="76"/>
      <c r="K183" s="75"/>
      <c r="L183" s="76"/>
      <c r="M183" s="83"/>
      <c r="N183" s="76"/>
      <c r="O183" s="75"/>
      <c r="P183" s="74"/>
      <c r="Q183" s="193"/>
    </row>
    <row r="184" spans="1:17" s="66" customFormat="1" ht="20.100000000000001" customHeight="1">
      <c r="A184" s="81"/>
      <c r="B184" s="78" t="s">
        <v>115</v>
      </c>
      <c r="C184" s="80" t="s">
        <v>168</v>
      </c>
      <c r="D184" s="80"/>
      <c r="E184" s="75"/>
      <c r="F184" s="76">
        <v>4</v>
      </c>
      <c r="G184" s="75"/>
      <c r="H184" s="76"/>
      <c r="I184" s="75"/>
      <c r="J184" s="76"/>
      <c r="K184" s="75"/>
      <c r="L184" s="76"/>
      <c r="M184" s="83"/>
      <c r="N184" s="76"/>
      <c r="O184" s="75"/>
      <c r="P184" s="74"/>
      <c r="Q184" s="193"/>
    </row>
    <row r="185" spans="1:17" s="66" customFormat="1" ht="20.100000000000001" customHeight="1">
      <c r="A185" s="81"/>
      <c r="B185" s="78" t="s">
        <v>162</v>
      </c>
      <c r="C185" s="80" t="s">
        <v>167</v>
      </c>
      <c r="D185" s="80"/>
      <c r="E185" s="75"/>
      <c r="F185" s="76">
        <v>4</v>
      </c>
      <c r="G185" s="75"/>
      <c r="H185" s="76"/>
      <c r="I185" s="75"/>
      <c r="J185" s="76"/>
      <c r="K185" s="75"/>
      <c r="L185" s="76"/>
      <c r="M185" s="83"/>
      <c r="N185" s="76"/>
      <c r="O185" s="75"/>
      <c r="P185" s="74"/>
      <c r="Q185" s="193"/>
    </row>
    <row r="186" spans="1:17" s="66" customFormat="1" ht="20.100000000000001" customHeight="1">
      <c r="A186" s="81"/>
      <c r="B186" s="78" t="s">
        <v>160</v>
      </c>
      <c r="C186" s="80" t="s">
        <v>166</v>
      </c>
      <c r="D186" s="80"/>
      <c r="E186" s="75"/>
      <c r="F186" s="76">
        <v>4</v>
      </c>
      <c r="G186" s="75"/>
      <c r="H186" s="76"/>
      <c r="I186" s="75"/>
      <c r="J186" s="76"/>
      <c r="K186" s="75"/>
      <c r="L186" s="76"/>
      <c r="M186" s="83"/>
      <c r="N186" s="76"/>
      <c r="O186" s="75"/>
      <c r="P186" s="74"/>
      <c r="Q186" s="193"/>
    </row>
    <row r="187" spans="1:17" s="66" customFormat="1" ht="20.100000000000001" customHeight="1">
      <c r="A187" s="81"/>
      <c r="B187" s="78">
        <v>3</v>
      </c>
      <c r="C187" s="80" t="s">
        <v>165</v>
      </c>
      <c r="D187" s="80"/>
      <c r="E187" s="75"/>
      <c r="F187" s="76">
        <v>4</v>
      </c>
      <c r="G187" s="75"/>
      <c r="H187" s="76"/>
      <c r="I187" s="75"/>
      <c r="J187" s="76"/>
      <c r="K187" s="75"/>
      <c r="L187" s="76"/>
      <c r="M187" s="83"/>
      <c r="N187" s="76"/>
      <c r="O187" s="75"/>
      <c r="P187" s="74"/>
      <c r="Q187" s="193"/>
    </row>
    <row r="188" spans="1:17" s="66" customFormat="1" ht="20.100000000000001" customHeight="1">
      <c r="A188" s="79"/>
      <c r="B188" s="78">
        <v>4</v>
      </c>
      <c r="C188" s="80" t="s">
        <v>164</v>
      </c>
      <c r="D188" s="80"/>
      <c r="E188" s="75"/>
      <c r="F188" s="76">
        <v>4</v>
      </c>
      <c r="G188" s="75"/>
      <c r="H188" s="76"/>
      <c r="I188" s="75"/>
      <c r="J188" s="76"/>
      <c r="K188" s="75"/>
      <c r="L188" s="76"/>
      <c r="M188" s="83"/>
      <c r="N188" s="76"/>
      <c r="O188" s="75"/>
      <c r="P188" s="74"/>
      <c r="Q188" s="193"/>
    </row>
    <row r="189" spans="1:17" s="66" customFormat="1" ht="20.100000000000001" customHeight="1">
      <c r="A189" s="79"/>
      <c r="B189" s="78" t="s">
        <v>115</v>
      </c>
      <c r="C189" s="80" t="s">
        <v>163</v>
      </c>
      <c r="D189" s="80"/>
      <c r="E189" s="75"/>
      <c r="F189" s="76">
        <v>4</v>
      </c>
      <c r="G189" s="75"/>
      <c r="H189" s="76"/>
      <c r="I189" s="75"/>
      <c r="J189" s="76"/>
      <c r="K189" s="75"/>
      <c r="L189" s="76"/>
      <c r="M189" s="83"/>
      <c r="N189" s="76"/>
      <c r="O189" s="75"/>
      <c r="P189" s="74"/>
      <c r="Q189" s="193"/>
    </row>
    <row r="190" spans="1:17" s="66" customFormat="1" ht="20.100000000000001" customHeight="1">
      <c r="A190" s="79"/>
      <c r="B190" s="78" t="s">
        <v>162</v>
      </c>
      <c r="C190" s="80" t="s">
        <v>161</v>
      </c>
      <c r="D190" s="80"/>
      <c r="E190" s="75"/>
      <c r="F190" s="76">
        <v>4</v>
      </c>
      <c r="G190" s="75"/>
      <c r="H190" s="76"/>
      <c r="I190" s="75"/>
      <c r="J190" s="76"/>
      <c r="K190" s="75"/>
      <c r="L190" s="76"/>
      <c r="M190" s="83"/>
      <c r="N190" s="76"/>
      <c r="O190" s="75"/>
      <c r="P190" s="74"/>
      <c r="Q190" s="193"/>
    </row>
    <row r="191" spans="1:17" s="66" customFormat="1" ht="20.100000000000001" customHeight="1">
      <c r="A191" s="79"/>
      <c r="B191" s="78" t="s">
        <v>160</v>
      </c>
      <c r="C191" s="80" t="s">
        <v>159</v>
      </c>
      <c r="D191" s="80"/>
      <c r="E191" s="75"/>
      <c r="F191" s="76">
        <v>4</v>
      </c>
      <c r="G191" s="75"/>
      <c r="H191" s="76"/>
      <c r="I191" s="75"/>
      <c r="J191" s="76"/>
      <c r="K191" s="75"/>
      <c r="L191" s="76"/>
      <c r="M191" s="83"/>
      <c r="N191" s="76"/>
      <c r="O191" s="75"/>
      <c r="P191" s="74"/>
      <c r="Q191" s="193"/>
    </row>
    <row r="192" spans="1:17" s="66" customFormat="1" ht="33" customHeight="1">
      <c r="A192" s="85" t="s">
        <v>158</v>
      </c>
      <c r="B192" s="188" t="s">
        <v>157</v>
      </c>
      <c r="C192" s="187"/>
      <c r="D192" s="92"/>
      <c r="E192" s="83"/>
      <c r="F192" s="83">
        <v>4</v>
      </c>
      <c r="G192" s="83"/>
      <c r="H192" s="83"/>
      <c r="I192" s="83"/>
      <c r="J192" s="83"/>
      <c r="K192" s="83"/>
      <c r="L192" s="83">
        <v>3</v>
      </c>
      <c r="M192" s="83"/>
      <c r="N192" s="83"/>
      <c r="O192" s="83"/>
      <c r="P192" s="74">
        <f t="shared" ref="P192:P204" si="4">AVERAGE(D192:O192)</f>
        <v>3.5</v>
      </c>
      <c r="Q192" s="193" t="s">
        <v>156</v>
      </c>
    </row>
    <row r="193" spans="1:17" s="66" customFormat="1" ht="66" customHeight="1">
      <c r="A193" s="82"/>
      <c r="B193" s="78">
        <v>1</v>
      </c>
      <c r="C193" s="80" t="s">
        <v>155</v>
      </c>
      <c r="D193" s="78">
        <v>5</v>
      </c>
      <c r="E193" s="75">
        <v>5</v>
      </c>
      <c r="F193" s="76">
        <v>4</v>
      </c>
      <c r="G193" s="75">
        <v>5</v>
      </c>
      <c r="H193" s="76">
        <v>5</v>
      </c>
      <c r="I193" s="75">
        <v>5</v>
      </c>
      <c r="J193" s="76"/>
      <c r="K193" s="75">
        <v>5</v>
      </c>
      <c r="L193" s="76">
        <v>5</v>
      </c>
      <c r="M193" s="83">
        <v>5</v>
      </c>
      <c r="N193" s="76">
        <v>5</v>
      </c>
      <c r="O193" s="75"/>
      <c r="P193" s="74">
        <f t="shared" si="4"/>
        <v>4.9000000000000004</v>
      </c>
      <c r="Q193" s="193"/>
    </row>
    <row r="194" spans="1:17" s="66" customFormat="1" ht="62.4">
      <c r="A194" s="81"/>
      <c r="B194" s="78">
        <v>2</v>
      </c>
      <c r="C194" s="80" t="s">
        <v>154</v>
      </c>
      <c r="D194" s="78">
        <v>2</v>
      </c>
      <c r="E194" s="75">
        <v>2</v>
      </c>
      <c r="F194" s="76">
        <v>4</v>
      </c>
      <c r="G194" s="75">
        <v>2</v>
      </c>
      <c r="H194" s="76">
        <v>2</v>
      </c>
      <c r="I194" s="75">
        <v>2</v>
      </c>
      <c r="J194" s="76"/>
      <c r="K194" s="75">
        <v>2</v>
      </c>
      <c r="L194" s="76">
        <v>2</v>
      </c>
      <c r="M194" s="83">
        <v>2</v>
      </c>
      <c r="N194" s="76">
        <v>2</v>
      </c>
      <c r="O194" s="75"/>
      <c r="P194" s="74">
        <f t="shared" si="4"/>
        <v>2.2000000000000002</v>
      </c>
      <c r="Q194" s="193"/>
    </row>
    <row r="195" spans="1:17" s="66" customFormat="1" ht="23.25" customHeight="1">
      <c r="A195" s="81"/>
      <c r="B195" s="78">
        <v>3</v>
      </c>
      <c r="C195" s="80" t="s">
        <v>153</v>
      </c>
      <c r="D195" s="78">
        <v>5</v>
      </c>
      <c r="E195" s="75">
        <v>5</v>
      </c>
      <c r="F195" s="76">
        <v>4</v>
      </c>
      <c r="G195" s="75">
        <v>5</v>
      </c>
      <c r="H195" s="76">
        <v>5</v>
      </c>
      <c r="I195" s="75">
        <v>5</v>
      </c>
      <c r="J195" s="76"/>
      <c r="K195" s="75">
        <v>5</v>
      </c>
      <c r="L195" s="76">
        <v>5</v>
      </c>
      <c r="M195" s="83">
        <v>5</v>
      </c>
      <c r="N195" s="76">
        <v>5</v>
      </c>
      <c r="O195" s="75"/>
      <c r="P195" s="74">
        <f t="shared" si="4"/>
        <v>4.9000000000000004</v>
      </c>
      <c r="Q195" s="193"/>
    </row>
    <row r="196" spans="1:17" s="66" customFormat="1" ht="33" customHeight="1">
      <c r="A196" s="85" t="s">
        <v>152</v>
      </c>
      <c r="B196" s="188" t="s">
        <v>151</v>
      </c>
      <c r="C196" s="187"/>
      <c r="D196" s="92"/>
      <c r="E196" s="83"/>
      <c r="F196" s="83">
        <v>4</v>
      </c>
      <c r="G196" s="83"/>
      <c r="H196" s="83">
        <v>1</v>
      </c>
      <c r="I196" s="83"/>
      <c r="J196" s="83"/>
      <c r="K196" s="83"/>
      <c r="L196" s="83">
        <v>3</v>
      </c>
      <c r="M196" s="83"/>
      <c r="N196" s="83"/>
      <c r="O196" s="83"/>
      <c r="P196" s="74">
        <f t="shared" si="4"/>
        <v>2.6666666666666665</v>
      </c>
      <c r="Q196" s="193"/>
    </row>
    <row r="197" spans="1:17" s="66" customFormat="1" ht="31.2">
      <c r="A197" s="82"/>
      <c r="B197" s="78">
        <v>1</v>
      </c>
      <c r="C197" s="80" t="s">
        <v>150</v>
      </c>
      <c r="D197" s="78">
        <v>4</v>
      </c>
      <c r="E197" s="75">
        <v>4</v>
      </c>
      <c r="F197" s="76">
        <v>4</v>
      </c>
      <c r="G197" s="75">
        <v>3</v>
      </c>
      <c r="H197" s="76"/>
      <c r="I197" s="75">
        <v>5</v>
      </c>
      <c r="J197" s="76"/>
      <c r="K197" s="75">
        <v>4</v>
      </c>
      <c r="L197" s="76"/>
      <c r="M197" s="75">
        <v>5</v>
      </c>
      <c r="N197" s="76">
        <v>4</v>
      </c>
      <c r="O197" s="75"/>
      <c r="P197" s="74">
        <f t="shared" si="4"/>
        <v>4.125</v>
      </c>
      <c r="Q197" s="193"/>
    </row>
    <row r="198" spans="1:17" s="66" customFormat="1" ht="31.2">
      <c r="A198" s="91"/>
      <c r="B198" s="78">
        <v>2</v>
      </c>
      <c r="C198" s="80" t="s">
        <v>149</v>
      </c>
      <c r="D198" s="78">
        <v>3</v>
      </c>
      <c r="E198" s="75">
        <v>4</v>
      </c>
      <c r="F198" s="76">
        <v>4</v>
      </c>
      <c r="G198" s="75">
        <v>1</v>
      </c>
      <c r="H198" s="76"/>
      <c r="I198" s="75">
        <v>4</v>
      </c>
      <c r="J198" s="76"/>
      <c r="K198" s="75">
        <v>3</v>
      </c>
      <c r="L198" s="76"/>
      <c r="M198" s="75">
        <v>3</v>
      </c>
      <c r="N198" s="76">
        <v>3</v>
      </c>
      <c r="O198" s="75"/>
      <c r="P198" s="74">
        <f t="shared" si="4"/>
        <v>3.125</v>
      </c>
      <c r="Q198" s="193"/>
    </row>
    <row r="199" spans="1:17" s="66" customFormat="1" ht="30" customHeight="1" thickBot="1">
      <c r="A199" s="91"/>
      <c r="B199" s="78">
        <v>3</v>
      </c>
      <c r="C199" s="80" t="s">
        <v>148</v>
      </c>
      <c r="D199" s="78">
        <v>3</v>
      </c>
      <c r="E199" s="75">
        <v>4</v>
      </c>
      <c r="F199" s="76">
        <v>4</v>
      </c>
      <c r="G199" s="75">
        <v>3</v>
      </c>
      <c r="H199" s="76"/>
      <c r="I199" s="75">
        <v>5</v>
      </c>
      <c r="J199" s="76"/>
      <c r="K199" s="75">
        <v>4</v>
      </c>
      <c r="L199" s="76"/>
      <c r="M199" s="75">
        <v>5</v>
      </c>
      <c r="N199" s="76">
        <v>4</v>
      </c>
      <c r="O199" s="75"/>
      <c r="P199" s="74">
        <f t="shared" si="4"/>
        <v>4</v>
      </c>
      <c r="Q199" s="193"/>
    </row>
    <row r="200" spans="1:17" s="66" customFormat="1" ht="33" customHeight="1">
      <c r="A200" s="85" t="s">
        <v>147</v>
      </c>
      <c r="B200" s="195" t="s">
        <v>146</v>
      </c>
      <c r="C200" s="196"/>
      <c r="D200" s="90">
        <v>4</v>
      </c>
      <c r="E200" s="87">
        <v>1</v>
      </c>
      <c r="F200" s="87">
        <v>1</v>
      </c>
      <c r="G200" s="87"/>
      <c r="H200" s="87">
        <v>3</v>
      </c>
      <c r="I200" s="87">
        <v>3</v>
      </c>
      <c r="J200" s="87"/>
      <c r="K200" s="87">
        <v>5</v>
      </c>
      <c r="L200" s="87">
        <v>5</v>
      </c>
      <c r="M200" s="87" t="s">
        <v>70</v>
      </c>
      <c r="N200" s="87">
        <v>4</v>
      </c>
      <c r="O200" s="87"/>
      <c r="P200" s="74">
        <f t="shared" si="4"/>
        <v>3.25</v>
      </c>
      <c r="Q200" s="193" t="s">
        <v>136</v>
      </c>
    </row>
    <row r="201" spans="1:17" s="66" customFormat="1" ht="31.2">
      <c r="A201" s="82"/>
      <c r="B201" s="78">
        <v>1</v>
      </c>
      <c r="C201" s="80" t="s">
        <v>145</v>
      </c>
      <c r="D201" s="80"/>
      <c r="E201" s="75"/>
      <c r="F201" s="76">
        <v>1</v>
      </c>
      <c r="G201" s="75">
        <v>4</v>
      </c>
      <c r="H201" s="76"/>
      <c r="I201" s="75"/>
      <c r="J201" s="76"/>
      <c r="K201" s="75"/>
      <c r="L201" s="76"/>
      <c r="M201" s="75"/>
      <c r="N201" s="76"/>
      <c r="O201" s="75"/>
      <c r="P201" s="74">
        <f t="shared" si="4"/>
        <v>2.5</v>
      </c>
      <c r="Q201" s="193"/>
    </row>
    <row r="202" spans="1:17" s="66" customFormat="1" ht="31.2">
      <c r="A202" s="81"/>
      <c r="B202" s="78">
        <v>2</v>
      </c>
      <c r="C202" s="77" t="s">
        <v>144</v>
      </c>
      <c r="D202" s="77"/>
      <c r="E202" s="75"/>
      <c r="F202" s="76">
        <v>1</v>
      </c>
      <c r="G202" s="75">
        <v>4</v>
      </c>
      <c r="H202" s="76"/>
      <c r="I202" s="75"/>
      <c r="J202" s="76"/>
      <c r="K202" s="75"/>
      <c r="L202" s="76"/>
      <c r="M202" s="75"/>
      <c r="N202" s="76"/>
      <c r="O202" s="75"/>
      <c r="P202" s="74">
        <f t="shared" si="4"/>
        <v>2.5</v>
      </c>
      <c r="Q202" s="193"/>
    </row>
    <row r="203" spans="1:17" s="66" customFormat="1" ht="31.2">
      <c r="A203" s="81"/>
      <c r="B203" s="78">
        <v>3</v>
      </c>
      <c r="C203" s="80" t="s">
        <v>143</v>
      </c>
      <c r="D203" s="80"/>
      <c r="E203" s="75"/>
      <c r="F203" s="76">
        <v>1</v>
      </c>
      <c r="G203" s="75">
        <v>2</v>
      </c>
      <c r="H203" s="76"/>
      <c r="I203" s="75"/>
      <c r="J203" s="76"/>
      <c r="K203" s="75"/>
      <c r="L203" s="76"/>
      <c r="M203" s="75"/>
      <c r="N203" s="76"/>
      <c r="O203" s="75"/>
      <c r="P203" s="74">
        <f t="shared" si="4"/>
        <v>1.5</v>
      </c>
      <c r="Q203" s="193"/>
    </row>
    <row r="204" spans="1:17" s="66" customFormat="1" ht="33" customHeight="1">
      <c r="A204" s="85" t="s">
        <v>142</v>
      </c>
      <c r="B204" s="188" t="s">
        <v>141</v>
      </c>
      <c r="C204" s="187"/>
      <c r="D204" s="86">
        <v>5</v>
      </c>
      <c r="E204" s="83">
        <v>1</v>
      </c>
      <c r="F204" s="83">
        <v>2</v>
      </c>
      <c r="G204" s="83">
        <v>4</v>
      </c>
      <c r="H204" s="83">
        <v>4</v>
      </c>
      <c r="I204" s="83">
        <v>3</v>
      </c>
      <c r="J204" s="83"/>
      <c r="K204" s="83">
        <v>5</v>
      </c>
      <c r="L204" s="83">
        <v>5</v>
      </c>
      <c r="M204" s="83" t="s">
        <v>70</v>
      </c>
      <c r="N204" s="83">
        <v>5</v>
      </c>
      <c r="O204" s="83"/>
      <c r="P204" s="74">
        <f t="shared" si="4"/>
        <v>3.7777777777777777</v>
      </c>
      <c r="Q204" s="193" t="s">
        <v>136</v>
      </c>
    </row>
    <row r="205" spans="1:17" s="66" customFormat="1">
      <c r="A205" s="82"/>
      <c r="B205" s="78">
        <v>1</v>
      </c>
      <c r="C205" s="77" t="s">
        <v>140</v>
      </c>
      <c r="D205" s="77"/>
      <c r="E205" s="75"/>
      <c r="F205" s="76">
        <v>2</v>
      </c>
      <c r="G205" s="75"/>
      <c r="H205" s="76"/>
      <c r="I205" s="75"/>
      <c r="J205" s="76"/>
      <c r="K205" s="75"/>
      <c r="L205" s="76"/>
      <c r="M205" s="75"/>
      <c r="N205" s="76"/>
      <c r="O205" s="75"/>
      <c r="P205" s="74"/>
      <c r="Q205" s="193"/>
    </row>
    <row r="206" spans="1:17" s="66" customFormat="1" ht="46.8">
      <c r="A206" s="81"/>
      <c r="B206" s="78">
        <v>2</v>
      </c>
      <c r="C206" s="77" t="s">
        <v>139</v>
      </c>
      <c r="D206" s="77"/>
      <c r="E206" s="75"/>
      <c r="F206" s="76">
        <v>2</v>
      </c>
      <c r="G206" s="75"/>
      <c r="H206" s="76"/>
      <c r="I206" s="75"/>
      <c r="J206" s="76"/>
      <c r="K206" s="75"/>
      <c r="L206" s="76"/>
      <c r="M206" s="75"/>
      <c r="N206" s="76"/>
      <c r="O206" s="75"/>
      <c r="P206" s="74"/>
      <c r="Q206" s="193"/>
    </row>
    <row r="207" spans="1:17" s="66" customFormat="1" ht="33" customHeight="1">
      <c r="A207" s="89" t="s">
        <v>138</v>
      </c>
      <c r="B207" s="188" t="s">
        <v>137</v>
      </c>
      <c r="C207" s="187"/>
      <c r="D207" s="86">
        <v>5</v>
      </c>
      <c r="E207" s="83">
        <v>1</v>
      </c>
      <c r="F207" s="83">
        <v>2</v>
      </c>
      <c r="G207" s="83">
        <v>3</v>
      </c>
      <c r="H207" s="83">
        <v>3</v>
      </c>
      <c r="I207" s="83">
        <v>3</v>
      </c>
      <c r="J207" s="83"/>
      <c r="K207" s="83"/>
      <c r="L207" s="83">
        <v>5</v>
      </c>
      <c r="M207" s="83" t="s">
        <v>70</v>
      </c>
      <c r="N207" s="83">
        <v>4</v>
      </c>
      <c r="O207" s="83"/>
      <c r="P207" s="74">
        <f t="shared" ref="P207:P218" si="5">AVERAGE(D207:O207)</f>
        <v>3.25</v>
      </c>
      <c r="Q207" s="193" t="s">
        <v>136</v>
      </c>
    </row>
    <row r="208" spans="1:17" s="66" customFormat="1" ht="31.2">
      <c r="A208" s="82"/>
      <c r="B208" s="78">
        <v>1</v>
      </c>
      <c r="C208" s="80" t="s">
        <v>135</v>
      </c>
      <c r="D208" s="80"/>
      <c r="E208" s="75"/>
      <c r="F208" s="76">
        <v>3</v>
      </c>
      <c r="G208" s="75"/>
      <c r="H208" s="76"/>
      <c r="I208" s="75"/>
      <c r="J208" s="76"/>
      <c r="K208" s="75">
        <v>5</v>
      </c>
      <c r="L208" s="76"/>
      <c r="M208" s="75"/>
      <c r="N208" s="76"/>
      <c r="O208" s="75"/>
      <c r="P208" s="74">
        <f t="shared" si="5"/>
        <v>4</v>
      </c>
      <c r="Q208" s="193"/>
    </row>
    <row r="209" spans="1:17" s="66" customFormat="1" ht="39.9" customHeight="1">
      <c r="A209" s="81"/>
      <c r="B209" s="78">
        <v>2</v>
      </c>
      <c r="C209" s="80" t="s">
        <v>134</v>
      </c>
      <c r="D209" s="80"/>
      <c r="E209" s="75"/>
      <c r="F209" s="76">
        <v>1</v>
      </c>
      <c r="G209" s="75"/>
      <c r="H209" s="76"/>
      <c r="I209" s="75"/>
      <c r="J209" s="76"/>
      <c r="K209" s="75">
        <v>4</v>
      </c>
      <c r="L209" s="76"/>
      <c r="M209" s="75"/>
      <c r="N209" s="76"/>
      <c r="O209" s="75"/>
      <c r="P209" s="74">
        <f t="shared" si="5"/>
        <v>2.5</v>
      </c>
      <c r="Q209" s="193"/>
    </row>
    <row r="210" spans="1:17" s="66" customFormat="1" ht="39.9" customHeight="1" thickBot="1">
      <c r="A210" s="79"/>
      <c r="B210" s="78">
        <v>3</v>
      </c>
      <c r="C210" s="80" t="s">
        <v>133</v>
      </c>
      <c r="D210" s="80"/>
      <c r="E210" s="75"/>
      <c r="F210" s="76">
        <v>3</v>
      </c>
      <c r="G210" s="75"/>
      <c r="H210" s="76"/>
      <c r="I210" s="75"/>
      <c r="J210" s="76"/>
      <c r="K210" s="75">
        <v>3</v>
      </c>
      <c r="L210" s="76"/>
      <c r="M210" s="75"/>
      <c r="N210" s="76"/>
      <c r="O210" s="75"/>
      <c r="P210" s="74">
        <f t="shared" si="5"/>
        <v>3</v>
      </c>
      <c r="Q210" s="193"/>
    </row>
    <row r="211" spans="1:17" s="66" customFormat="1" ht="33" customHeight="1">
      <c r="A211" s="85" t="s">
        <v>92</v>
      </c>
      <c r="B211" s="195" t="s">
        <v>132</v>
      </c>
      <c r="C211" s="196"/>
      <c r="D211" s="88"/>
      <c r="E211" s="87">
        <v>4</v>
      </c>
      <c r="F211" s="87">
        <v>3</v>
      </c>
      <c r="G211" s="87"/>
      <c r="H211" s="87">
        <v>0</v>
      </c>
      <c r="I211" s="87"/>
      <c r="J211" s="87"/>
      <c r="K211" s="87">
        <v>3</v>
      </c>
      <c r="L211" s="87">
        <v>1</v>
      </c>
      <c r="M211" s="87">
        <v>5</v>
      </c>
      <c r="N211" s="87">
        <v>3</v>
      </c>
      <c r="O211" s="87"/>
      <c r="P211" s="74">
        <f t="shared" si="5"/>
        <v>2.7142857142857144</v>
      </c>
      <c r="Q211" s="193" t="s">
        <v>131</v>
      </c>
    </row>
    <row r="212" spans="1:17" s="66" customFormat="1" ht="31.2">
      <c r="A212" s="82"/>
      <c r="B212" s="78">
        <v>1</v>
      </c>
      <c r="C212" s="80" t="s">
        <v>130</v>
      </c>
      <c r="D212" s="78">
        <v>5</v>
      </c>
      <c r="E212" s="75"/>
      <c r="F212" s="76">
        <v>3</v>
      </c>
      <c r="G212" s="75">
        <v>5</v>
      </c>
      <c r="H212" s="76"/>
      <c r="I212" s="75">
        <v>5</v>
      </c>
      <c r="J212" s="76"/>
      <c r="K212" s="75"/>
      <c r="L212" s="76"/>
      <c r="M212" s="75"/>
      <c r="N212" s="76">
        <v>3</v>
      </c>
      <c r="O212" s="75"/>
      <c r="P212" s="74">
        <f t="shared" si="5"/>
        <v>4.2</v>
      </c>
      <c r="Q212" s="193"/>
    </row>
    <row r="213" spans="1:17" s="66" customFormat="1" ht="39.9" customHeight="1">
      <c r="A213" s="81"/>
      <c r="B213" s="78">
        <v>2</v>
      </c>
      <c r="C213" s="80" t="s">
        <v>129</v>
      </c>
      <c r="D213" s="78">
        <v>5</v>
      </c>
      <c r="E213" s="75"/>
      <c r="F213" s="76">
        <v>3</v>
      </c>
      <c r="G213" s="75">
        <v>5</v>
      </c>
      <c r="H213" s="76"/>
      <c r="I213" s="75">
        <v>5</v>
      </c>
      <c r="J213" s="76"/>
      <c r="K213" s="75"/>
      <c r="L213" s="76"/>
      <c r="M213" s="75"/>
      <c r="N213" s="76">
        <v>3</v>
      </c>
      <c r="O213" s="75"/>
      <c r="P213" s="74">
        <f t="shared" si="5"/>
        <v>4.2</v>
      </c>
      <c r="Q213" s="193"/>
    </row>
    <row r="214" spans="1:17" s="66" customFormat="1" ht="62.4">
      <c r="A214" s="79"/>
      <c r="B214" s="78">
        <v>3</v>
      </c>
      <c r="C214" s="80" t="s">
        <v>128</v>
      </c>
      <c r="D214" s="78">
        <v>4</v>
      </c>
      <c r="E214" s="75"/>
      <c r="F214" s="76">
        <v>3</v>
      </c>
      <c r="G214" s="75">
        <v>2</v>
      </c>
      <c r="H214" s="76"/>
      <c r="I214" s="75">
        <v>5</v>
      </c>
      <c r="J214" s="76"/>
      <c r="K214" s="75"/>
      <c r="L214" s="76"/>
      <c r="M214" s="75"/>
      <c r="N214" s="76">
        <v>3</v>
      </c>
      <c r="O214" s="75"/>
      <c r="P214" s="74">
        <f t="shared" si="5"/>
        <v>3.4</v>
      </c>
      <c r="Q214" s="193"/>
    </row>
    <row r="215" spans="1:17" s="66" customFormat="1" ht="39.9" customHeight="1">
      <c r="A215" s="79"/>
      <c r="B215" s="78">
        <v>4</v>
      </c>
      <c r="C215" s="80" t="s">
        <v>127</v>
      </c>
      <c r="D215" s="78">
        <v>5</v>
      </c>
      <c r="E215" s="75"/>
      <c r="F215" s="76">
        <v>3</v>
      </c>
      <c r="G215" s="75">
        <v>5</v>
      </c>
      <c r="H215" s="76"/>
      <c r="I215" s="75">
        <v>5</v>
      </c>
      <c r="J215" s="76"/>
      <c r="K215" s="75"/>
      <c r="L215" s="76"/>
      <c r="M215" s="75"/>
      <c r="N215" s="76">
        <v>3</v>
      </c>
      <c r="O215" s="75"/>
      <c r="P215" s="74">
        <f t="shared" si="5"/>
        <v>4.2</v>
      </c>
      <c r="Q215" s="193"/>
    </row>
    <row r="216" spans="1:17" s="66" customFormat="1" ht="39.9" customHeight="1">
      <c r="A216" s="79"/>
      <c r="B216" s="78">
        <v>5</v>
      </c>
      <c r="C216" s="80" t="s">
        <v>126</v>
      </c>
      <c r="D216" s="78">
        <v>5</v>
      </c>
      <c r="E216" s="75"/>
      <c r="F216" s="76">
        <v>3</v>
      </c>
      <c r="G216" s="75">
        <v>3</v>
      </c>
      <c r="H216" s="76"/>
      <c r="I216" s="75">
        <v>5</v>
      </c>
      <c r="J216" s="76"/>
      <c r="K216" s="75"/>
      <c r="L216" s="76"/>
      <c r="M216" s="75"/>
      <c r="N216" s="76">
        <v>3</v>
      </c>
      <c r="O216" s="75"/>
      <c r="P216" s="74">
        <f t="shared" si="5"/>
        <v>3.8</v>
      </c>
      <c r="Q216" s="193"/>
    </row>
    <row r="217" spans="1:17" s="66" customFormat="1" ht="33" customHeight="1">
      <c r="A217" s="85" t="s">
        <v>93</v>
      </c>
      <c r="B217" s="188" t="s">
        <v>125</v>
      </c>
      <c r="C217" s="187"/>
      <c r="D217" s="86">
        <v>5</v>
      </c>
      <c r="E217" s="83">
        <v>4</v>
      </c>
      <c r="F217" s="83">
        <v>2</v>
      </c>
      <c r="G217" s="83">
        <v>3</v>
      </c>
      <c r="H217" s="83">
        <v>4</v>
      </c>
      <c r="I217" s="83">
        <v>5</v>
      </c>
      <c r="J217" s="83"/>
      <c r="K217" s="83">
        <v>4</v>
      </c>
      <c r="L217" s="83">
        <v>1</v>
      </c>
      <c r="M217" s="83">
        <v>4</v>
      </c>
      <c r="N217" s="83">
        <v>3</v>
      </c>
      <c r="O217" s="83"/>
      <c r="P217" s="74">
        <f t="shared" si="5"/>
        <v>3.5</v>
      </c>
      <c r="Q217" s="193" t="s">
        <v>124</v>
      </c>
    </row>
    <row r="218" spans="1:17" s="66" customFormat="1" ht="55.2" customHeight="1">
      <c r="A218" s="82"/>
      <c r="B218" s="78">
        <v>1</v>
      </c>
      <c r="C218" s="77" t="s">
        <v>123</v>
      </c>
      <c r="D218" s="77"/>
      <c r="E218" s="75"/>
      <c r="F218" s="76">
        <v>2</v>
      </c>
      <c r="G218" s="75"/>
      <c r="H218" s="76"/>
      <c r="I218" s="75"/>
      <c r="J218" s="76"/>
      <c r="K218" s="75"/>
      <c r="L218" s="76"/>
      <c r="M218" s="75"/>
      <c r="N218" s="76"/>
      <c r="O218" s="75"/>
      <c r="P218" s="74">
        <f t="shared" si="5"/>
        <v>2</v>
      </c>
      <c r="Q218" s="193"/>
    </row>
    <row r="219" spans="1:17" s="66" customFormat="1">
      <c r="A219" s="79"/>
      <c r="B219" s="78"/>
      <c r="C219" s="80"/>
      <c r="D219" s="80"/>
      <c r="E219" s="75"/>
      <c r="F219" s="76"/>
      <c r="G219" s="75"/>
      <c r="H219" s="76"/>
      <c r="I219" s="75"/>
      <c r="J219" s="76"/>
      <c r="K219" s="75"/>
      <c r="L219" s="76"/>
      <c r="M219" s="75"/>
      <c r="N219" s="76"/>
      <c r="O219" s="75"/>
      <c r="P219" s="74"/>
      <c r="Q219" s="193"/>
    </row>
    <row r="220" spans="1:17" s="66" customFormat="1" ht="33" customHeight="1">
      <c r="A220" s="85" t="s">
        <v>122</v>
      </c>
      <c r="B220" s="188" t="s">
        <v>121</v>
      </c>
      <c r="C220" s="187"/>
      <c r="D220" s="84"/>
      <c r="E220" s="83"/>
      <c r="F220" s="83">
        <v>4</v>
      </c>
      <c r="G220" s="83"/>
      <c r="H220" s="83"/>
      <c r="I220" s="83"/>
      <c r="J220" s="83"/>
      <c r="K220" s="83"/>
      <c r="L220" s="83"/>
      <c r="M220" s="83"/>
      <c r="N220" s="83"/>
      <c r="O220" s="83"/>
      <c r="P220" s="74">
        <f>AVERAGE(D220:O220)</f>
        <v>4</v>
      </c>
      <c r="Q220" s="193" t="s">
        <v>120</v>
      </c>
    </row>
    <row r="221" spans="1:17" s="66" customFormat="1" ht="30" customHeight="1">
      <c r="A221" s="82"/>
      <c r="B221" s="78">
        <v>1</v>
      </c>
      <c r="C221" s="80" t="s">
        <v>119</v>
      </c>
      <c r="D221" s="80"/>
      <c r="E221" s="75"/>
      <c r="F221" s="76">
        <v>4</v>
      </c>
      <c r="G221" s="75"/>
      <c r="H221" s="76"/>
      <c r="I221" s="75"/>
      <c r="J221" s="76"/>
      <c r="K221" s="75"/>
      <c r="L221" s="76"/>
      <c r="M221" s="75"/>
      <c r="N221" s="76"/>
      <c r="O221" s="75"/>
      <c r="P221" s="74"/>
      <c r="Q221" s="193"/>
    </row>
    <row r="222" spans="1:17" s="66" customFormat="1" ht="46.8">
      <c r="A222" s="81"/>
      <c r="B222" s="78" t="s">
        <v>115</v>
      </c>
      <c r="C222" s="80" t="s">
        <v>118</v>
      </c>
      <c r="D222" s="80">
        <v>3</v>
      </c>
      <c r="E222" s="75">
        <v>5</v>
      </c>
      <c r="F222" s="76">
        <v>4</v>
      </c>
      <c r="G222" s="75">
        <v>3</v>
      </c>
      <c r="H222" s="76">
        <v>3</v>
      </c>
      <c r="I222" s="75">
        <v>4</v>
      </c>
      <c r="J222" s="76"/>
      <c r="K222" s="75">
        <v>3</v>
      </c>
      <c r="L222" s="76">
        <v>1</v>
      </c>
      <c r="M222" s="75">
        <v>4</v>
      </c>
      <c r="N222" s="76">
        <v>3</v>
      </c>
      <c r="O222" s="75"/>
      <c r="P222" s="74">
        <f>AVERAGE(D222:O222)</f>
        <v>3.3</v>
      </c>
      <c r="Q222" s="193"/>
    </row>
    <row r="223" spans="1:17" s="66" customFormat="1" ht="31.2">
      <c r="A223" s="79"/>
      <c r="B223" s="78" t="s">
        <v>113</v>
      </c>
      <c r="C223" s="80" t="s">
        <v>117</v>
      </c>
      <c r="D223" s="80"/>
      <c r="E223" s="75"/>
      <c r="F223" s="76">
        <v>4</v>
      </c>
      <c r="G223" s="75"/>
      <c r="H223" s="76"/>
      <c r="I223" s="75"/>
      <c r="J223" s="76"/>
      <c r="K223" s="75"/>
      <c r="L223" s="76"/>
      <c r="M223" s="75"/>
      <c r="N223" s="76"/>
      <c r="O223" s="75"/>
      <c r="P223" s="74"/>
      <c r="Q223" s="193"/>
    </row>
    <row r="224" spans="1:17" s="66" customFormat="1">
      <c r="A224" s="79"/>
      <c r="B224" s="78">
        <v>2</v>
      </c>
      <c r="C224" s="80" t="s">
        <v>116</v>
      </c>
      <c r="D224" s="80"/>
      <c r="E224" s="75"/>
      <c r="F224" s="76">
        <v>4</v>
      </c>
      <c r="G224" s="75"/>
      <c r="H224" s="76"/>
      <c r="I224" s="75"/>
      <c r="J224" s="76"/>
      <c r="K224" s="75"/>
      <c r="L224" s="76"/>
      <c r="M224" s="75"/>
      <c r="N224" s="76"/>
      <c r="O224" s="75"/>
      <c r="P224" s="74"/>
      <c r="Q224" s="193"/>
    </row>
    <row r="225" spans="1:17" s="66" customFormat="1" ht="31.2">
      <c r="A225" s="79"/>
      <c r="B225" s="78" t="s">
        <v>115</v>
      </c>
      <c r="C225" s="80" t="s">
        <v>114</v>
      </c>
      <c r="D225" s="80"/>
      <c r="E225" s="75"/>
      <c r="F225" s="76">
        <v>4</v>
      </c>
      <c r="G225" s="75"/>
      <c r="H225" s="76"/>
      <c r="I225" s="75"/>
      <c r="J225" s="76"/>
      <c r="K225" s="75"/>
      <c r="L225" s="76"/>
      <c r="M225" s="75">
        <v>5</v>
      </c>
      <c r="N225" s="76"/>
      <c r="O225" s="75"/>
      <c r="P225" s="74">
        <f>AVERAGE(D225:O225)</f>
        <v>4.5</v>
      </c>
      <c r="Q225" s="193"/>
    </row>
    <row r="226" spans="1:17" s="66" customFormat="1" ht="31.2">
      <c r="A226" s="79"/>
      <c r="B226" s="78" t="s">
        <v>113</v>
      </c>
      <c r="C226" s="77" t="s">
        <v>112</v>
      </c>
      <c r="D226" s="77"/>
      <c r="E226" s="75"/>
      <c r="F226" s="76">
        <v>4</v>
      </c>
      <c r="G226" s="75"/>
      <c r="H226" s="76"/>
      <c r="I226" s="75"/>
      <c r="J226" s="76"/>
      <c r="K226" s="75"/>
      <c r="L226" s="76"/>
      <c r="M226" s="75"/>
      <c r="N226" s="76"/>
      <c r="O226" s="75"/>
      <c r="P226" s="74"/>
      <c r="Q226" s="193"/>
    </row>
    <row r="227" spans="1:17" s="66" customFormat="1" ht="16.2" thickBot="1">
      <c r="A227" s="73"/>
      <c r="B227" s="72"/>
      <c r="C227" s="71"/>
      <c r="D227" s="71"/>
      <c r="E227" s="69"/>
      <c r="F227" s="70">
        <v>4</v>
      </c>
      <c r="G227" s="69"/>
      <c r="H227" s="70"/>
      <c r="I227" s="69"/>
      <c r="J227" s="70"/>
      <c r="K227" s="69"/>
      <c r="L227" s="70"/>
      <c r="M227" s="69"/>
      <c r="N227" s="70"/>
      <c r="O227" s="69"/>
      <c r="P227" s="68"/>
      <c r="Q227" s="67"/>
    </row>
  </sheetData>
  <mergeCells count="64">
    <mergeCell ref="Q207:Q210"/>
    <mergeCell ref="Q211:Q216"/>
    <mergeCell ref="Q217:Q219"/>
    <mergeCell ref="Q220:Q226"/>
    <mergeCell ref="Q173:Q179"/>
    <mergeCell ref="Q192:Q195"/>
    <mergeCell ref="Q196:Q199"/>
    <mergeCell ref="Q200:Q203"/>
    <mergeCell ref="Q204:Q206"/>
    <mergeCell ref="Q151:Q157"/>
    <mergeCell ref="Q158:Q159"/>
    <mergeCell ref="B196:C196"/>
    <mergeCell ref="B200:C200"/>
    <mergeCell ref="Q167:Q172"/>
    <mergeCell ref="Q180:Q191"/>
    <mergeCell ref="Q71:Q73"/>
    <mergeCell ref="Q82:Q85"/>
    <mergeCell ref="Q86:Q93"/>
    <mergeCell ref="Q94:Q102"/>
    <mergeCell ref="Q103:Q109"/>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B220:C220"/>
    <mergeCell ref="B180:C180"/>
    <mergeCell ref="B144:C144"/>
    <mergeCell ref="B151:C151"/>
    <mergeCell ref="B158:C158"/>
    <mergeCell ref="B160:C160"/>
    <mergeCell ref="Q62:Q70"/>
    <mergeCell ref="B52:C52"/>
    <mergeCell ref="Q52:Q61"/>
    <mergeCell ref="Q3:Q9"/>
    <mergeCell ref="Q23:Q27"/>
    <mergeCell ref="Q28:Q31"/>
    <mergeCell ref="Q39:Q48"/>
    <mergeCell ref="Q49:Q51"/>
    <mergeCell ref="B39:C39"/>
    <mergeCell ref="B49:C49"/>
    <mergeCell ref="B71:C71"/>
    <mergeCell ref="B82:C82"/>
    <mergeCell ref="B86:C86"/>
    <mergeCell ref="B62:C62"/>
    <mergeCell ref="B74:C74"/>
    <mergeCell ref="B1:C1"/>
    <mergeCell ref="B3:C3"/>
    <mergeCell ref="B23:C23"/>
    <mergeCell ref="B28:C28"/>
    <mergeCell ref="B32:C32"/>
    <mergeCell ref="A2:P2"/>
    <mergeCell ref="B13:C13"/>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'Ranked Order'!Print_Titles</vt:lpstr>
      <vt:lpstr>'Ranking Sheet'!Print_Titles</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2014-12-09T22:08:45Z</cp:lastPrinted>
  <dcterms:created xsi:type="dcterms:W3CDTF">2010-12-09T16:31:56Z</dcterms:created>
  <dcterms:modified xsi:type="dcterms:W3CDTF">2014-12-31T18:39:34Z</dcterms:modified>
</cp:coreProperties>
</file>